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Расчет стоим.1-й услуги" sheetId="1" r:id="rId1"/>
    <sheet name="Стоимость 1-й услуги" sheetId="2" r:id="rId2"/>
  </sheets>
  <definedNames>
    <definedName name="_xlnm.Print_Area" localSheetId="0">'Расчет стоим.1-й услуги'!$A$1:$AH$211</definedName>
  </definedNames>
  <calcPr fullCalcOnLoad="1"/>
</workbook>
</file>

<file path=xl/sharedStrings.xml><?xml version="1.0" encoding="utf-8"?>
<sst xmlns="http://schemas.openxmlformats.org/spreadsheetml/2006/main" count="3215" uniqueCount="481">
  <si>
    <t xml:space="preserve">Исполнитель, ФИО            </t>
  </si>
  <si>
    <t>№ п/п</t>
  </si>
  <si>
    <t>Затраты на уплату налогов, в качестве объекта налогообложения по которым признается имущество учреждения, руб.</t>
  </si>
  <si>
    <t>единица измерения</t>
  </si>
  <si>
    <t>объем показателя</t>
  </si>
  <si>
    <t>Коэффициент выравнивания</t>
  </si>
  <si>
    <t>Х</t>
  </si>
  <si>
    <t>в том числе:</t>
  </si>
  <si>
    <t>Отраслевой корректирующий коэффициент</t>
  </si>
  <si>
    <t>территориальный корректирующий коэффициент на оплату труда с начислениями на выплаты по оплате труда</t>
  </si>
  <si>
    <t>территориальный корректирующий коэффициент на коммунальные услуги и на содержание недвижимого имущества</t>
  </si>
  <si>
    <t>Всего по учреждению</t>
  </si>
  <si>
    <t>Всего по ГРБС</t>
  </si>
  <si>
    <r>
      <t xml:space="preserve">Базовый норматив затрат, руб. </t>
    </r>
    <r>
      <rPr>
        <b/>
        <sz val="14"/>
        <rFont val="Times New Roman"/>
        <family val="1"/>
      </rPr>
      <t>(гр.4+гр.8)</t>
    </r>
  </si>
  <si>
    <t>затраты на содержание объектов недвижимого имущества, руб.</t>
  </si>
  <si>
    <t>затраты на содержание объектов особо ценного движимого имущества, руб.</t>
  </si>
  <si>
    <t>затраты на приобретение услуг связи, руб.</t>
  </si>
  <si>
    <t>затраты на приобретение транспортных услуг, руб.</t>
  </si>
  <si>
    <t>затраты на прочие общехозяйственные нужды, руб.</t>
  </si>
  <si>
    <t>Затраты на выполнение работ, руб.</t>
  </si>
  <si>
    <t>затраты на коммунальные услуги, руб.</t>
  </si>
  <si>
    <t>Территориальный корректирующий коэффициент (гр.5/гр.3*гр.19+(1-гр.5/гр.3)*гр.20)</t>
  </si>
  <si>
    <t>Обоснование бюджетных ассигнований на оказание муниципальных услуг (выполнение работ) в отношении муниципальных автономных и бюджетных учреждений Константиновского района</t>
  </si>
  <si>
    <t>Сумма затрат на оказание муниципальныхуслуг, руб. (гр.21*гр.23)</t>
  </si>
  <si>
    <t>Затраты на содержание имущества учреждения, не используемого для оказания муниципальныхуслуг, руб.</t>
  </si>
  <si>
    <t>Наименование услуг (работ), оказываемых (выполняемых) муниципальными учреждениями в соответствии с ведомственым перечнем</t>
  </si>
  <si>
    <t>Нормативные затраты на оказание муниципальной услуги, руб. (гр.3*гр.17*гр.18)</t>
  </si>
  <si>
    <t>базовый норматив затрат, непосредственно связанных с оказанием муниципальной услуги, руб. (гр.5+гр.6+гр.7)</t>
  </si>
  <si>
    <t>базовый норматив на общехозяйственные нужды на оказание муниципальной услуги, руб. (гр.9+гр.10+гр.11+гр.12+гр.13+гр.14+гр.15+гр.16)</t>
  </si>
  <si>
    <t>затраты на оплату труда, в том числе начисления на выплаты по оплате труда работников, непосредственно связанных с оказанием муниципальной услуги, включая административно-управленческий персонал, руб.</t>
  </si>
  <si>
    <t>затраты на приобретение материальных запасов, потребляемых (используемых) в процессе оказания муниципальной услуги, руб.</t>
  </si>
  <si>
    <t>иные затраты, непосредственно связанные с оказанием муниципальной услуги, руб.</t>
  </si>
  <si>
    <t>затраты на оплату труда с начислениями на выплаты по оплате труда работников, которые не принимают непосредственного участия в оказании муниципальной услуги, руб.</t>
  </si>
  <si>
    <t xml:space="preserve">затраты на услуги по медосмотру работников, которые 
не принимают непосредственного участия в оказании муниципальной услуги, руб.
</t>
  </si>
  <si>
    <t>Объем муниципальной услуги, установленный муниципальным заданием, ед.</t>
  </si>
  <si>
    <t>Сумма затрат на оказание муниципальных услуг, руб. (гр.21*гр.23)</t>
  </si>
  <si>
    <t>Размер платы (тариф, цена) за оказание муниципальной услуги в случае осуществления платной деятельности в рамках муниципального задания, руб.</t>
  </si>
  <si>
    <t>Объем доходов от платной деятельности на оказание муниципальной услуги в рамках муниципального задания, руб. (гр.23*гр.26)</t>
  </si>
  <si>
    <t xml:space="preserve">Объем доходов от платной деятельности на выполнение работы в рамках муниципального задания, руб. </t>
  </si>
  <si>
    <t>Объем финансового обеспечения выполнения муниципального задания (без учета коэффициента выравнивания), рублей (гр.24+гр.25-гр.27-гр.28+гр.29+гр.30), руб.</t>
  </si>
  <si>
    <t>Объем финансового обеспечения выполнения муниципального задания, заявляемый в проект бюджета, руб., (округл(гр.31*гр.32)/1000;1)*1000)</t>
  </si>
  <si>
    <t>Затраты на содержание имущества учреждения, не используемого для оказания муниципальных услуг, руб.</t>
  </si>
  <si>
    <t>Приложение № 12
к Порядку</t>
  </si>
  <si>
    <t>И.В.Меладзе</t>
  </si>
  <si>
    <t>телефон 2-16-70</t>
  </si>
  <si>
    <t xml:space="preserve">на очередной финансовый  2017 год </t>
  </si>
  <si>
    <t>Услуга 1 
Реализация основных общеобразовательных программ дошкольного образования</t>
  </si>
  <si>
    <t>Услуга 2 
Присмотр и уход</t>
  </si>
  <si>
    <t>на первый год планового периода 2018 год</t>
  </si>
  <si>
    <t>на второй год планового периода 2019 год</t>
  </si>
  <si>
    <t>1</t>
  </si>
  <si>
    <t>чел.</t>
  </si>
  <si>
    <t>Нормативные затраты на оказание муниципальной услуги, руб.</t>
  </si>
  <si>
    <t>Объем финансового обеспечения выполнения муниципального задания, руб.</t>
  </si>
  <si>
    <t>Услуга 2 Присмотр и уход</t>
  </si>
  <si>
    <t>Наименования показателя</t>
  </si>
  <si>
    <t>объем показателя, чел.</t>
  </si>
  <si>
    <t>Услуга 1. Реализация общеобразовательных программ дошкольного образования</t>
  </si>
  <si>
    <t>Затраты на уплату налога, в качестве объекта налогооблажения</t>
  </si>
  <si>
    <t>МБОУ СОШ №1</t>
  </si>
  <si>
    <t>Услуга 1 
Реализация основных общеобразовательных программ начального общего образования</t>
  </si>
  <si>
    <t>Услуга 2 
Реализация основных общеобразовательных программ основного общего образования</t>
  </si>
  <si>
    <t>Услуга 3
Реализация основных общеобразовательных программсреднего общего образования</t>
  </si>
  <si>
    <t>МБОУ СОШ №2</t>
  </si>
  <si>
    <t>МБОУ "Богоявленская СОШ"</t>
  </si>
  <si>
    <t>МБОУ "Гапкинская СОШ"</t>
  </si>
  <si>
    <t>МБОУ "Николаевская СОШ"</t>
  </si>
  <si>
    <t>Услуга 13
Реализация основных общеобразовательных программ начального общего образования</t>
  </si>
  <si>
    <t>Услуга 4
Реализация основных общеобразовательных программ основного общего образования</t>
  </si>
  <si>
    <t>Услуга 5
Реализация основных общеобразовательных программсреднего общего образования</t>
  </si>
  <si>
    <t>МБОУ "Стычновская СОШ"</t>
  </si>
  <si>
    <t>МБОУ "Вернепотаповская СОШ"</t>
  </si>
  <si>
    <t>МБОУ "Ведерниковская ООШ"</t>
  </si>
  <si>
    <t>Услуга 3 Реализация  основных общеобразовательных программ начального общего образования</t>
  </si>
  <si>
    <t>Услуга 4 Реализация  основных общеобразовательных программ основного общего образования</t>
  </si>
  <si>
    <t>Услуга 5 Реализация  основных общеобразовательных программ среднего общего образования</t>
  </si>
  <si>
    <t>Приложение №2</t>
  </si>
  <si>
    <t>МБОУ "Верхнепотаповская СОШ"</t>
  </si>
  <si>
    <t>МБОУ "Михайловская ООШ"</t>
  </si>
  <si>
    <t>МБОУ "Нижнежуравская ООШ"</t>
  </si>
  <si>
    <t>МБОУ "Вечерняя (сменная) школа"</t>
  </si>
  <si>
    <t>Сумма затрат на оказание муниципальных услуг, руб.</t>
  </si>
  <si>
    <t>-</t>
  </si>
  <si>
    <t>Услуга 4 
Реализация основных общеобразовательных программ основного общего образования</t>
  </si>
  <si>
    <t>МБОУ "Вечерняя (сменная) общеобразовательная школа"</t>
  </si>
  <si>
    <t>27914,62</t>
  </si>
  <si>
    <t>26612,69</t>
  </si>
  <si>
    <t>1123,87</t>
  </si>
  <si>
    <t>178,06</t>
  </si>
  <si>
    <t>7939,79</t>
  </si>
  <si>
    <t>2655,49</t>
  </si>
  <si>
    <t>314,84</t>
  </si>
  <si>
    <t>0</t>
  </si>
  <si>
    <t>106,24</t>
  </si>
  <si>
    <t>4328,60</t>
  </si>
  <si>
    <t>66,45</t>
  </si>
  <si>
    <t>468,17</t>
  </si>
  <si>
    <t>35854,41</t>
  </si>
  <si>
    <t>46100,93</t>
  </si>
  <si>
    <t>35931,02</t>
  </si>
  <si>
    <t>34084,03</t>
  </si>
  <si>
    <t>1439,58</t>
  </si>
  <si>
    <t>407,41</t>
  </si>
  <si>
    <t>10169,91</t>
  </si>
  <si>
    <t>3401,39</t>
  </si>
  <si>
    <t>403,24</t>
  </si>
  <si>
    <t>135,88</t>
  </si>
  <si>
    <t>5544,68</t>
  </si>
  <si>
    <t>85,18</t>
  </si>
  <si>
    <t>599,54</t>
  </si>
  <si>
    <t>52739,66</t>
  </si>
  <si>
    <t>41106,9</t>
  </si>
  <si>
    <t>38994,83</t>
  </si>
  <si>
    <t>1646,55</t>
  </si>
  <si>
    <t>465,52</t>
  </si>
  <si>
    <t>11632,76</t>
  </si>
  <si>
    <t>3891,38</t>
  </si>
  <si>
    <t>460,35</t>
  </si>
  <si>
    <t>155,17</t>
  </si>
  <si>
    <t>6341,38</t>
  </si>
  <si>
    <t>96,55</t>
  </si>
  <si>
    <t>687,93</t>
  </si>
  <si>
    <t>36657,73</t>
  </si>
  <si>
    <t>30196,22</t>
  </si>
  <si>
    <t>27698,42</t>
  </si>
  <si>
    <t>2250,16</t>
  </si>
  <si>
    <t>247,64</t>
  </si>
  <si>
    <t>6461,51</t>
  </si>
  <si>
    <t>2183,60</t>
  </si>
  <si>
    <t>655,52</t>
  </si>
  <si>
    <t>88,96</t>
  </si>
  <si>
    <t>3069,72</t>
  </si>
  <si>
    <t>58,67</t>
  </si>
  <si>
    <t>405,04</t>
  </si>
  <si>
    <t>55179,84</t>
  </si>
  <si>
    <t>45351,31</t>
  </si>
  <si>
    <t>42719,90</t>
  </si>
  <si>
    <t>2250,00</t>
  </si>
  <si>
    <t>381,41</t>
  </si>
  <si>
    <t>9828,53</t>
  </si>
  <si>
    <t>3279,32</t>
  </si>
  <si>
    <t>984,82</t>
  </si>
  <si>
    <t>133,51</t>
  </si>
  <si>
    <t>4731,94</t>
  </si>
  <si>
    <t>90,57</t>
  </si>
  <si>
    <t>608,37</t>
  </si>
  <si>
    <t>79867,33</t>
  </si>
  <si>
    <t>65546,54</t>
  </si>
  <si>
    <t>62735,64</t>
  </si>
  <si>
    <t>2250,50</t>
  </si>
  <si>
    <t>560,40</t>
  </si>
  <si>
    <t>14320,79</t>
  </si>
  <si>
    <t>4739,60</t>
  </si>
  <si>
    <t>1422,77</t>
  </si>
  <si>
    <t>193,07</t>
  </si>
  <si>
    <t>6952,48</t>
  </si>
  <si>
    <t>132,67</t>
  </si>
  <si>
    <t>880,20</t>
  </si>
  <si>
    <t>80732,35</t>
  </si>
  <si>
    <t>64895,59</t>
  </si>
  <si>
    <t>62611,77</t>
  </si>
  <si>
    <t>1930,88</t>
  </si>
  <si>
    <t>352,94</t>
  </si>
  <si>
    <t>15836,76</t>
  </si>
  <si>
    <t>6610,29</t>
  </si>
  <si>
    <t>614,71</t>
  </si>
  <si>
    <t>282,35</t>
  </si>
  <si>
    <t>6995,59</t>
  </si>
  <si>
    <t>129,41</t>
  </si>
  <si>
    <t>1204,41</t>
  </si>
  <si>
    <t>76816,92</t>
  </si>
  <si>
    <t>61747,69</t>
  </si>
  <si>
    <t>59480</t>
  </si>
  <si>
    <t>1932,31</t>
  </si>
  <si>
    <t>335,38</t>
  </si>
  <si>
    <t>15069,23</t>
  </si>
  <si>
    <t>6290,77</t>
  </si>
  <si>
    <t>584,61</t>
  </si>
  <si>
    <t>269,23</t>
  </si>
  <si>
    <t>6653,85</t>
  </si>
  <si>
    <t>123,08</t>
  </si>
  <si>
    <t>1147,69</t>
  </si>
  <si>
    <t>186155,55</t>
  </si>
  <si>
    <t>149633,33</t>
  </si>
  <si>
    <t>146877,78</t>
  </si>
  <si>
    <t>1933,33</t>
  </si>
  <si>
    <t>822,22</t>
  </si>
  <si>
    <t>36522,22</t>
  </si>
  <si>
    <t>15244,44</t>
  </si>
  <si>
    <t>1411,11</t>
  </si>
  <si>
    <t>655,56</t>
  </si>
  <si>
    <t>16122,22</t>
  </si>
  <si>
    <t>2788,89</t>
  </si>
  <si>
    <t>300,00</t>
  </si>
  <si>
    <t>57264,29</t>
  </si>
  <si>
    <t>42590,00</t>
  </si>
  <si>
    <t>39295,72</t>
  </si>
  <si>
    <t>2907,14</t>
  </si>
  <si>
    <t>387,14</t>
  </si>
  <si>
    <t>14674,29</t>
  </si>
  <si>
    <t>1432,86</t>
  </si>
  <si>
    <t>6022,86</t>
  </si>
  <si>
    <t>344,28</t>
  </si>
  <si>
    <t>6134,29</t>
  </si>
  <si>
    <t>98,57</t>
  </si>
  <si>
    <t>641,43</t>
  </si>
  <si>
    <t>87355,75</t>
  </si>
  <si>
    <t>64971,68</t>
  </si>
  <si>
    <t>61457,52</t>
  </si>
  <si>
    <t>2907,96</t>
  </si>
  <si>
    <t>606,20</t>
  </si>
  <si>
    <t>22384,07</t>
  </si>
  <si>
    <t>2184,95</t>
  </si>
  <si>
    <t>9189,38</t>
  </si>
  <si>
    <t>524,78</t>
  </si>
  <si>
    <t>9356,64</t>
  </si>
  <si>
    <t>150,44</t>
  </si>
  <si>
    <t>977,88</t>
  </si>
  <si>
    <t>104406,25</t>
  </si>
  <si>
    <t>100512,50</t>
  </si>
  <si>
    <t>2906,25</t>
  </si>
  <si>
    <t>987,50</t>
  </si>
  <si>
    <t>35993,75</t>
  </si>
  <si>
    <t>3512,50</t>
  </si>
  <si>
    <t>14768,75</t>
  </si>
  <si>
    <t>843,75</t>
  </si>
  <si>
    <t>243,75</t>
  </si>
  <si>
    <t>140400</t>
  </si>
  <si>
    <t>15050</t>
  </si>
  <si>
    <t>1575</t>
  </si>
  <si>
    <t>57362,96</t>
  </si>
  <si>
    <t>44317,28</t>
  </si>
  <si>
    <t>41062,55</t>
  </si>
  <si>
    <t>2847,32</t>
  </si>
  <si>
    <t>13045,68</t>
  </si>
  <si>
    <t>2594,65</t>
  </si>
  <si>
    <t>3604,11</t>
  </si>
  <si>
    <t>214,40</t>
  </si>
  <si>
    <t>6025,52</t>
  </si>
  <si>
    <t>70,78</t>
  </si>
  <si>
    <t>536,21</t>
  </si>
  <si>
    <t>81800,82</t>
  </si>
  <si>
    <t>63062,55</t>
  </si>
  <si>
    <t>59623,46</t>
  </si>
  <si>
    <t>591,77</t>
  </si>
  <si>
    <t>18738,27</t>
  </si>
  <si>
    <t>3692,18</t>
  </si>
  <si>
    <t>5128,81</t>
  </si>
  <si>
    <t>304,53</t>
  </si>
  <si>
    <t>8747,32</t>
  </si>
  <si>
    <t>102,47</t>
  </si>
  <si>
    <t>762,96</t>
  </si>
  <si>
    <t>131040</t>
  </si>
  <si>
    <t>100820</t>
  </si>
  <si>
    <t>97010</t>
  </si>
  <si>
    <t>2850</t>
  </si>
  <si>
    <t>960</t>
  </si>
  <si>
    <t>30220</t>
  </si>
  <si>
    <t>5905</t>
  </si>
  <si>
    <t>8200</t>
  </si>
  <si>
    <t>490</t>
  </si>
  <si>
    <t>14235</t>
  </si>
  <si>
    <t>165</t>
  </si>
  <si>
    <t>1225</t>
  </si>
  <si>
    <t>23427,78</t>
  </si>
  <si>
    <t>17305,56</t>
  </si>
  <si>
    <t>17244,45</t>
  </si>
  <si>
    <t>61,11</t>
  </si>
  <si>
    <t>6122,22</t>
  </si>
  <si>
    <t>233,33</t>
  </si>
  <si>
    <t>2072,22</t>
  </si>
  <si>
    <t>83,33</t>
  </si>
  <si>
    <t>3427,78</t>
  </si>
  <si>
    <t>72,22</t>
  </si>
  <si>
    <t>233,34</t>
  </si>
  <si>
    <t>102085,71</t>
  </si>
  <si>
    <t>76950</t>
  </si>
  <si>
    <t>73707,14</t>
  </si>
  <si>
    <t>2728,57</t>
  </si>
  <si>
    <t>514,29</t>
  </si>
  <si>
    <t>25135,71</t>
  </si>
  <si>
    <t>1035,71</t>
  </si>
  <si>
    <t>9225</t>
  </si>
  <si>
    <t>371,43</t>
  </si>
  <si>
    <t>13171,43</t>
  </si>
  <si>
    <t>307,14</t>
  </si>
  <si>
    <t>1025</t>
  </si>
  <si>
    <t>110372,09</t>
  </si>
  <si>
    <t>83202,32</t>
  </si>
  <si>
    <t>79916,28</t>
  </si>
  <si>
    <t>2730,23</t>
  </si>
  <si>
    <t>555,81</t>
  </si>
  <si>
    <t>27169,77</t>
  </si>
  <si>
    <t>1118,61</t>
  </si>
  <si>
    <t>9976,74</t>
  </si>
  <si>
    <t>402,33</t>
  </si>
  <si>
    <t>14234,88</t>
  </si>
  <si>
    <t>332,56</t>
  </si>
  <si>
    <t>1104,65</t>
  </si>
  <si>
    <t>307533,33</t>
  </si>
  <si>
    <t>231833,33</t>
  </si>
  <si>
    <t>227500</t>
  </si>
  <si>
    <t>2733,33</t>
  </si>
  <si>
    <t>1600</t>
  </si>
  <si>
    <t>75700</t>
  </si>
  <si>
    <t>3116,67</t>
  </si>
  <si>
    <t>27800</t>
  </si>
  <si>
    <t>1133,33</t>
  </si>
  <si>
    <t>39650</t>
  </si>
  <si>
    <t>933,33</t>
  </si>
  <si>
    <t>3066,67</t>
  </si>
  <si>
    <t>110388,89</t>
  </si>
  <si>
    <t>78166,67</t>
  </si>
  <si>
    <t>73906,35</t>
  </si>
  <si>
    <t>3746,03</t>
  </si>
  <si>
    <t>32222,22</t>
  </si>
  <si>
    <t>1090,48</t>
  </si>
  <si>
    <t>10971,43</t>
  </si>
  <si>
    <t>761,90</t>
  </si>
  <si>
    <t>18022,22</t>
  </si>
  <si>
    <t>207,94</t>
  </si>
  <si>
    <t>1168,25</t>
  </si>
  <si>
    <t>92914,10</t>
  </si>
  <si>
    <t>65792,31</t>
  </si>
  <si>
    <t>61619,23</t>
  </si>
  <si>
    <t>3746,16</t>
  </si>
  <si>
    <t>426,92</t>
  </si>
  <si>
    <t>27121,79</t>
  </si>
  <si>
    <t>917,95</t>
  </si>
  <si>
    <t>9233,33</t>
  </si>
  <si>
    <t>641,03</t>
  </si>
  <si>
    <t>15170,51</t>
  </si>
  <si>
    <t>174,36</t>
  </si>
  <si>
    <t>984,61</t>
  </si>
  <si>
    <t>191490</t>
  </si>
  <si>
    <t>135600</t>
  </si>
  <si>
    <t>130950</t>
  </si>
  <si>
    <t>3740</t>
  </si>
  <si>
    <t>910</t>
  </si>
  <si>
    <t>55890</t>
  </si>
  <si>
    <t>1890</t>
  </si>
  <si>
    <t>19030</t>
  </si>
  <si>
    <t>1320</t>
  </si>
  <si>
    <t>31260</t>
  </si>
  <si>
    <t>360</t>
  </si>
  <si>
    <t>2030</t>
  </si>
  <si>
    <t>73059,57</t>
  </si>
  <si>
    <t>60089,36</t>
  </si>
  <si>
    <t>55176,60</t>
  </si>
  <si>
    <t>4606,38</t>
  </si>
  <si>
    <t>306,38</t>
  </si>
  <si>
    <t>12970,21</t>
  </si>
  <si>
    <t>3874,47</t>
  </si>
  <si>
    <t>944,68</t>
  </si>
  <si>
    <t>344,68</t>
  </si>
  <si>
    <t>6636,17</t>
  </si>
  <si>
    <t>102,13</t>
  </si>
  <si>
    <t>1068,08</t>
  </si>
  <si>
    <t>108401,89</t>
  </si>
  <si>
    <t>89171,70</t>
  </si>
  <si>
    <t>84100</t>
  </si>
  <si>
    <t>4607,55</t>
  </si>
  <si>
    <t>464,15</t>
  </si>
  <si>
    <t>19230,19</t>
  </si>
  <si>
    <t>5749,06</t>
  </si>
  <si>
    <t>1400</t>
  </si>
  <si>
    <t>509,43</t>
  </si>
  <si>
    <t>9841,51</t>
  </si>
  <si>
    <t>150,94</t>
  </si>
  <si>
    <t>1579,25</t>
  </si>
  <si>
    <t>107837,93</t>
  </si>
  <si>
    <t>79755,17</t>
  </si>
  <si>
    <t>76462,07</t>
  </si>
  <si>
    <t>2451,72</t>
  </si>
  <si>
    <t>841,38</t>
  </si>
  <si>
    <t>28082,76</t>
  </si>
  <si>
    <t>5768,97</t>
  </si>
  <si>
    <t>3262,07</t>
  </si>
  <si>
    <t>634,48</t>
  </si>
  <si>
    <t>16837,93</t>
  </si>
  <si>
    <t>1482,76</t>
  </si>
  <si>
    <t>111706,67</t>
  </si>
  <si>
    <t>82613,33</t>
  </si>
  <si>
    <t>79288,89</t>
  </si>
  <si>
    <t>2453,33</t>
  </si>
  <si>
    <t>871,11</t>
  </si>
  <si>
    <t>29093,34</t>
  </si>
  <si>
    <t>5975,56</t>
  </si>
  <si>
    <t>3380</t>
  </si>
  <si>
    <t>657,78</t>
  </si>
  <si>
    <t>17440</t>
  </si>
  <si>
    <t>102,22</t>
  </si>
  <si>
    <t>1537,78</t>
  </si>
  <si>
    <t>21156,52</t>
  </si>
  <si>
    <t>15526,09</t>
  </si>
  <si>
    <t>15447,83</t>
  </si>
  <si>
    <t>78,26</t>
  </si>
  <si>
    <t>5630,43</t>
  </si>
  <si>
    <t>469,57</t>
  </si>
  <si>
    <t>2317,39</t>
  </si>
  <si>
    <t>100</t>
  </si>
  <si>
    <t>2400</t>
  </si>
  <si>
    <t>30,43</t>
  </si>
  <si>
    <t>313,04</t>
  </si>
  <si>
    <t>59795,56</t>
  </si>
  <si>
    <t>42077,78</t>
  </si>
  <si>
    <t>39540</t>
  </si>
  <si>
    <t>2048,89</t>
  </si>
  <si>
    <t>488,89</t>
  </si>
  <si>
    <t>17717,78</t>
  </si>
  <si>
    <t>1273,33</t>
  </si>
  <si>
    <t>6286,67</t>
  </si>
  <si>
    <t>273,33</t>
  </si>
  <si>
    <t>8962,22</t>
  </si>
  <si>
    <t>75,56</t>
  </si>
  <si>
    <t>846,67</t>
  </si>
  <si>
    <t>80124,14</t>
  </si>
  <si>
    <t>56308,62</t>
  </si>
  <si>
    <t>53596,55</t>
  </si>
  <si>
    <t>2048,28</t>
  </si>
  <si>
    <t>663,79</t>
  </si>
  <si>
    <t>23815,52</t>
  </si>
  <si>
    <t>1703,45</t>
  </si>
  <si>
    <t>8412,07</t>
  </si>
  <si>
    <t>363,79</t>
  </si>
  <si>
    <t>12101,73</t>
  </si>
  <si>
    <t>101,72</t>
  </si>
  <si>
    <t>1132,76</t>
  </si>
  <si>
    <t>34571,43</t>
  </si>
  <si>
    <t>32547,62</t>
  </si>
  <si>
    <t>30238,09</t>
  </si>
  <si>
    <t>2214,29</t>
  </si>
  <si>
    <t>95,24</t>
  </si>
  <si>
    <t>2023,81</t>
  </si>
  <si>
    <t>76,19</t>
  </si>
  <si>
    <t>342,86</t>
  </si>
  <si>
    <t>980,95</t>
  </si>
  <si>
    <t>42,86</t>
  </si>
  <si>
    <t>580,95</t>
  </si>
  <si>
    <t>42032,10</t>
  </si>
  <si>
    <t>39582,72</t>
  </si>
  <si>
    <t>37253,09</t>
  </si>
  <si>
    <t>2212,35</t>
  </si>
  <si>
    <t>117,28</t>
  </si>
  <si>
    <t>2449,38</t>
  </si>
  <si>
    <t>90,12</t>
  </si>
  <si>
    <t>414,82</t>
  </si>
  <si>
    <t>1192,59</t>
  </si>
  <si>
    <t>50,62</t>
  </si>
  <si>
    <t>701,23</t>
  </si>
  <si>
    <t>Услуга 3
Реализация основных общеобразовательных программ начального общего образования</t>
  </si>
  <si>
    <t>Услуга 3
Реализация основных общеобразовательных программ среднего общего образования</t>
  </si>
  <si>
    <t>Услуга 5
Реализация основных общеобразовательных программ среднего общего образования</t>
  </si>
  <si>
    <t>2017 год</t>
  </si>
  <si>
    <t>чел./дн.</t>
  </si>
  <si>
    <t>280,80</t>
  </si>
  <si>
    <t>280,8</t>
  </si>
  <si>
    <t>79,65</t>
  </si>
  <si>
    <t>134,81</t>
  </si>
  <si>
    <t>66,34</t>
  </si>
  <si>
    <t>2,5</t>
  </si>
  <si>
    <t>15,78</t>
  </si>
  <si>
    <t>33,7</t>
  </si>
  <si>
    <t>2,72</t>
  </si>
  <si>
    <t>24,14</t>
  </si>
  <si>
    <t>0,81</t>
  </si>
  <si>
    <t>201,15</t>
  </si>
  <si>
    <t>255,97</t>
  </si>
  <si>
    <t>196,66</t>
  </si>
  <si>
    <t>59,31</t>
  </si>
  <si>
    <t>61,88</t>
  </si>
  <si>
    <t>134,78</t>
  </si>
  <si>
    <t>1,56</t>
  </si>
  <si>
    <t>12,70</t>
  </si>
  <si>
    <t>9,62</t>
  </si>
  <si>
    <t>5,94</t>
  </si>
  <si>
    <t>29,38</t>
  </si>
  <si>
    <t>0,11</t>
  </si>
  <si>
    <t>Объем доходов от платной деятельности на оказание муниципальной услуги в рамках муниципального задания, руб.</t>
  </si>
  <si>
    <t>2018 год</t>
  </si>
  <si>
    <t>2019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</si>
</sst>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8"/>
      <name val="Arial Cyr"/>
      <family val="0"/>
    </font>
    <font>
      <b/>
      <sz val="22"/>
      <name val="Times New Roman"/>
      <family val="1"/>
    </font>
    <font>
      <sz val="22"/>
      <name val="Arial Cyr"/>
      <family val="0"/>
    </font>
    <font>
      <b/>
      <i/>
      <sz val="1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9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4" fillId="0" borderId="11" xfId="0" applyFont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wrapText="1"/>
    </xf>
    <xf numFmtId="0" fontId="1" fillId="32" borderId="10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14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8" fillId="32" borderId="0" xfId="0" applyFont="1" applyFill="1" applyAlignment="1">
      <alignment horizontal="center" wrapText="1"/>
    </xf>
    <xf numFmtId="0" fontId="1" fillId="32" borderId="0" xfId="0" applyFont="1" applyFill="1" applyAlignment="1">
      <alignment/>
    </xf>
    <xf numFmtId="0" fontId="4" fillId="32" borderId="0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1" fillId="0" borderId="15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1" fontId="21" fillId="0" borderId="10" xfId="0" applyNumberFormat="1" applyFont="1" applyBorder="1" applyAlignment="1">
      <alignment wrapText="1"/>
    </xf>
    <xf numFmtId="2" fontId="2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" fontId="21" fillId="0" borderId="10" xfId="0" applyNumberFormat="1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1" fontId="21" fillId="0" borderId="14" xfId="0" applyNumberFormat="1" applyFont="1" applyBorder="1" applyAlignment="1">
      <alignment wrapText="1"/>
    </xf>
    <xf numFmtId="2" fontId="21" fillId="0" borderId="14" xfId="0" applyNumberFormat="1" applyFont="1" applyBorder="1" applyAlignment="1">
      <alignment wrapText="1"/>
    </xf>
    <xf numFmtId="1" fontId="21" fillId="0" borderId="14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49" fontId="1" fillId="32" borderId="13" xfId="0" applyNumberFormat="1" applyFont="1" applyFill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horizontal="right"/>
    </xf>
    <xf numFmtId="0" fontId="24" fillId="0" borderId="10" xfId="0" applyFont="1" applyBorder="1" applyAlignment="1">
      <alignment horizontal="center" vertical="center"/>
    </xf>
    <xf numFmtId="2" fontId="1" fillId="32" borderId="10" xfId="0" applyNumberFormat="1" applyFont="1" applyFill="1" applyBorder="1" applyAlignment="1">
      <alignment wrapText="1"/>
    </xf>
    <xf numFmtId="2" fontId="1" fillId="32" borderId="13" xfId="0" applyNumberFormat="1" applyFont="1" applyFill="1" applyBorder="1" applyAlignment="1">
      <alignment wrapText="1"/>
    </xf>
    <xf numFmtId="1" fontId="1" fillId="32" borderId="13" xfId="0" applyNumberFormat="1" applyFont="1" applyFill="1" applyBorder="1" applyAlignment="1">
      <alignment horizontal="center"/>
    </xf>
    <xf numFmtId="2" fontId="24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wrapText="1"/>
    </xf>
    <xf numFmtId="2" fontId="24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wrapText="1"/>
    </xf>
    <xf numFmtId="0" fontId="1" fillId="32" borderId="10" xfId="0" applyFont="1" applyFill="1" applyBorder="1" applyAlignment="1">
      <alignment vertical="center"/>
    </xf>
    <xf numFmtId="0" fontId="1" fillId="32" borderId="13" xfId="0" applyFont="1" applyFill="1" applyBorder="1" applyAlignment="1">
      <alignment horizontal="center" vertical="center"/>
    </xf>
    <xf numFmtId="1" fontId="1" fillId="32" borderId="14" xfId="0" applyNumberFormat="1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top" wrapText="1"/>
    </xf>
    <xf numFmtId="0" fontId="11" fillId="32" borderId="18" xfId="0" applyFont="1" applyFill="1" applyBorder="1" applyAlignment="1">
      <alignment horizontal="center" vertical="top" wrapText="1"/>
    </xf>
    <xf numFmtId="0" fontId="14" fillId="32" borderId="18" xfId="0" applyFont="1" applyFill="1" applyBorder="1" applyAlignment="1">
      <alignment horizontal="center" vertical="top" wrapText="1"/>
    </xf>
    <xf numFmtId="0" fontId="14" fillId="32" borderId="14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top" wrapText="1"/>
    </xf>
    <xf numFmtId="0" fontId="0" fillId="32" borderId="18" xfId="0" applyFill="1" applyBorder="1" applyAlignment="1">
      <alignment horizontal="center" wrapText="1"/>
    </xf>
    <xf numFmtId="0" fontId="0" fillId="32" borderId="14" xfId="0" applyFill="1" applyBorder="1" applyAlignment="1">
      <alignment horizontal="center" wrapText="1"/>
    </xf>
    <xf numFmtId="0" fontId="2" fillId="32" borderId="18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0" borderId="14" xfId="0" applyBorder="1" applyAlignment="1">
      <alignment vertical="top"/>
    </xf>
    <xf numFmtId="0" fontId="19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wrapText="1"/>
    </xf>
    <xf numFmtId="0" fontId="0" fillId="0" borderId="1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top" wrapText="1"/>
    </xf>
    <xf numFmtId="0" fontId="13" fillId="32" borderId="18" xfId="0" applyFont="1" applyFill="1" applyBorder="1" applyAlignment="1">
      <alignment horizontal="center" vertical="top" wrapText="1"/>
    </xf>
    <xf numFmtId="0" fontId="13" fillId="32" borderId="14" xfId="0" applyFont="1" applyFill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vertical="center"/>
    </xf>
    <xf numFmtId="0" fontId="16" fillId="32" borderId="2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2" borderId="18" xfId="0" applyFill="1" applyBorder="1" applyAlignment="1">
      <alignment horizontal="center" vertical="top" wrapText="1"/>
    </xf>
    <xf numFmtId="0" fontId="0" fillId="32" borderId="14" xfId="0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vertical="top" wrapText="1"/>
    </xf>
    <xf numFmtId="0" fontId="2" fillId="32" borderId="22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9"/>
  <sheetViews>
    <sheetView tabSelected="1" view="pageBreakPreview" zoomScale="46" zoomScaleNormal="25" zoomScaleSheetLayoutView="46" zoomScalePageLayoutView="0" workbookViewId="0" topLeftCell="R1">
      <pane ySplit="9" topLeftCell="A193" activePane="bottomLeft" state="frozen"/>
      <selection pane="topLeft" activeCell="A1" sqref="A1"/>
      <selection pane="bottomLeft" activeCell="A73" sqref="A73:AG73"/>
    </sheetView>
  </sheetViews>
  <sheetFormatPr defaultColWidth="9.00390625" defaultRowHeight="12.75"/>
  <cols>
    <col min="1" max="1" width="7.375" style="1" customWidth="1"/>
    <col min="2" max="2" width="30.125" style="4" customWidth="1"/>
    <col min="3" max="3" width="21.625" style="4" customWidth="1"/>
    <col min="4" max="4" width="26.375" style="4" customWidth="1"/>
    <col min="5" max="5" width="34.75390625" style="4" customWidth="1"/>
    <col min="6" max="6" width="35.375" style="4" customWidth="1"/>
    <col min="7" max="7" width="25.375" style="4" customWidth="1"/>
    <col min="8" max="8" width="33.375" style="4" customWidth="1"/>
    <col min="9" max="9" width="24.875" style="4" customWidth="1"/>
    <col min="10" max="10" width="23.125" style="4" customWidth="1"/>
    <col min="11" max="11" width="33.875" style="4" customWidth="1"/>
    <col min="12" max="12" width="24.25390625" style="4" customWidth="1"/>
    <col min="13" max="13" width="26.125" style="4" customWidth="1"/>
    <col min="14" max="15" width="34.00390625" style="4" customWidth="1"/>
    <col min="16" max="16" width="24.75390625" style="4" customWidth="1"/>
    <col min="17" max="17" width="26.75390625" style="4" customWidth="1"/>
    <col min="18" max="18" width="28.00390625" style="4" customWidth="1"/>
    <col min="19" max="19" width="27.125" style="4" customWidth="1"/>
    <col min="20" max="20" width="27.625" style="4" customWidth="1"/>
    <col min="21" max="21" width="28.875" style="4" customWidth="1"/>
    <col min="22" max="22" width="21.125" style="1" customWidth="1"/>
    <col min="23" max="23" width="20.875" style="1" customWidth="1"/>
    <col min="24" max="24" width="26.625" style="24" customWidth="1"/>
    <col min="25" max="25" width="24.875" style="24" customWidth="1"/>
    <col min="26" max="26" width="33.00390625" style="24" customWidth="1"/>
    <col min="27" max="28" width="29.125" style="24" customWidth="1"/>
    <col min="29" max="29" width="28.375" style="1" customWidth="1"/>
    <col min="30" max="30" width="28.00390625" style="1" customWidth="1"/>
    <col min="31" max="31" width="30.75390625" style="1" customWidth="1"/>
    <col min="32" max="32" width="19.75390625" style="1" customWidth="1"/>
    <col min="33" max="33" width="26.375" style="1" customWidth="1"/>
    <col min="34" max="34" width="9.125" style="1" hidden="1" customWidth="1"/>
    <col min="35" max="16384" width="9.125" style="1" customWidth="1"/>
  </cols>
  <sheetData>
    <row r="1" spans="2:33" ht="37.5" customHeight="1">
      <c r="B1" s="28"/>
      <c r="V1" s="8"/>
      <c r="W1" s="8"/>
      <c r="X1" s="23"/>
      <c r="Y1" s="23"/>
      <c r="AF1" s="93" t="s">
        <v>42</v>
      </c>
      <c r="AG1" s="93"/>
    </row>
    <row r="2" spans="1:33" s="2" customFormat="1" ht="30.75" customHeight="1">
      <c r="A2" s="94" t="s">
        <v>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</row>
    <row r="3" spans="1:33" s="2" customFormat="1" ht="23.25" customHeight="1">
      <c r="A3" s="98" t="s">
        <v>45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</row>
    <row r="4" spans="2:25" ht="18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W4" s="9"/>
      <c r="X4" s="25"/>
      <c r="Y4" s="25"/>
    </row>
    <row r="5" spans="1:33" s="5" customFormat="1" ht="26.25" customHeight="1">
      <c r="A5" s="64" t="s">
        <v>1</v>
      </c>
      <c r="B5" s="67" t="s">
        <v>25</v>
      </c>
      <c r="C5" s="70" t="s">
        <v>13</v>
      </c>
      <c r="D5" s="99" t="s">
        <v>7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Q5" s="82" t="s">
        <v>8</v>
      </c>
      <c r="R5" s="82" t="s">
        <v>21</v>
      </c>
      <c r="S5" s="103" t="s">
        <v>7</v>
      </c>
      <c r="T5" s="104"/>
      <c r="U5" s="82" t="s">
        <v>26</v>
      </c>
      <c r="V5" s="109" t="s">
        <v>34</v>
      </c>
      <c r="W5" s="110"/>
      <c r="X5" s="77" t="s">
        <v>35</v>
      </c>
      <c r="Y5" s="77" t="s">
        <v>19</v>
      </c>
      <c r="Z5" s="77" t="s">
        <v>36</v>
      </c>
      <c r="AA5" s="77" t="s">
        <v>37</v>
      </c>
      <c r="AB5" s="77" t="s">
        <v>38</v>
      </c>
      <c r="AC5" s="77" t="s">
        <v>2</v>
      </c>
      <c r="AD5" s="77" t="s">
        <v>41</v>
      </c>
      <c r="AE5" s="77" t="s">
        <v>39</v>
      </c>
      <c r="AF5" s="77" t="s">
        <v>5</v>
      </c>
      <c r="AG5" s="77" t="s">
        <v>40</v>
      </c>
    </row>
    <row r="6" spans="1:33" s="5" customFormat="1" ht="32.25" customHeight="1">
      <c r="A6" s="65"/>
      <c r="B6" s="68"/>
      <c r="C6" s="71"/>
      <c r="D6" s="90" t="s">
        <v>27</v>
      </c>
      <c r="E6" s="95" t="s">
        <v>7</v>
      </c>
      <c r="F6" s="96"/>
      <c r="G6" s="97"/>
      <c r="H6" s="90" t="s">
        <v>28</v>
      </c>
      <c r="I6" s="95" t="s">
        <v>7</v>
      </c>
      <c r="J6" s="96"/>
      <c r="K6" s="96"/>
      <c r="L6" s="96"/>
      <c r="M6" s="96"/>
      <c r="N6" s="96"/>
      <c r="O6" s="96"/>
      <c r="P6" s="97"/>
      <c r="Q6" s="87"/>
      <c r="R6" s="87"/>
      <c r="S6" s="105"/>
      <c r="T6" s="106"/>
      <c r="U6" s="83"/>
      <c r="V6" s="111"/>
      <c r="W6" s="112"/>
      <c r="X6" s="78"/>
      <c r="Y6" s="78"/>
      <c r="Z6" s="80"/>
      <c r="AA6" s="107"/>
      <c r="AB6" s="87"/>
      <c r="AC6" s="80"/>
      <c r="AD6" s="80"/>
      <c r="AE6" s="80"/>
      <c r="AF6" s="80"/>
      <c r="AG6" s="80"/>
    </row>
    <row r="7" spans="1:33" s="5" customFormat="1" ht="34.5" customHeight="1">
      <c r="A7" s="65"/>
      <c r="B7" s="68"/>
      <c r="C7" s="72"/>
      <c r="D7" s="91"/>
      <c r="E7" s="64" t="s">
        <v>29</v>
      </c>
      <c r="F7" s="64" t="s">
        <v>30</v>
      </c>
      <c r="G7" s="64" t="s">
        <v>31</v>
      </c>
      <c r="H7" s="91"/>
      <c r="I7" s="85" t="s">
        <v>20</v>
      </c>
      <c r="J7" s="67" t="s">
        <v>14</v>
      </c>
      <c r="K7" s="89" t="s">
        <v>15</v>
      </c>
      <c r="L7" s="85" t="s">
        <v>16</v>
      </c>
      <c r="M7" s="89" t="s">
        <v>17</v>
      </c>
      <c r="N7" s="89" t="s">
        <v>32</v>
      </c>
      <c r="O7" s="89" t="s">
        <v>33</v>
      </c>
      <c r="P7" s="89" t="s">
        <v>18</v>
      </c>
      <c r="Q7" s="87"/>
      <c r="R7" s="87"/>
      <c r="S7" s="102" t="s">
        <v>9</v>
      </c>
      <c r="T7" s="102" t="s">
        <v>10</v>
      </c>
      <c r="U7" s="83"/>
      <c r="V7" s="67" t="s">
        <v>3</v>
      </c>
      <c r="W7" s="67" t="s">
        <v>4</v>
      </c>
      <c r="X7" s="78"/>
      <c r="Y7" s="78"/>
      <c r="Z7" s="80"/>
      <c r="AA7" s="107"/>
      <c r="AB7" s="87"/>
      <c r="AC7" s="80"/>
      <c r="AD7" s="80"/>
      <c r="AE7" s="80"/>
      <c r="AF7" s="80"/>
      <c r="AG7" s="80"/>
    </row>
    <row r="8" spans="1:33" s="5" customFormat="1" ht="201.75" customHeight="1">
      <c r="A8" s="66"/>
      <c r="B8" s="69"/>
      <c r="C8" s="73"/>
      <c r="D8" s="92"/>
      <c r="E8" s="66"/>
      <c r="F8" s="66"/>
      <c r="G8" s="66"/>
      <c r="H8" s="92"/>
      <c r="I8" s="86"/>
      <c r="J8" s="79"/>
      <c r="K8" s="86"/>
      <c r="L8" s="86"/>
      <c r="M8" s="86"/>
      <c r="N8" s="86"/>
      <c r="O8" s="86"/>
      <c r="P8" s="86"/>
      <c r="Q8" s="88"/>
      <c r="R8" s="88"/>
      <c r="S8" s="102"/>
      <c r="T8" s="102"/>
      <c r="U8" s="84"/>
      <c r="V8" s="69"/>
      <c r="W8" s="69"/>
      <c r="X8" s="79"/>
      <c r="Y8" s="79"/>
      <c r="Z8" s="81"/>
      <c r="AA8" s="108"/>
      <c r="AB8" s="88"/>
      <c r="AC8" s="81"/>
      <c r="AD8" s="81"/>
      <c r="AE8" s="81"/>
      <c r="AF8" s="81"/>
      <c r="AG8" s="81"/>
    </row>
    <row r="9" spans="1:33" s="5" customFormat="1" ht="32.25" customHeight="1">
      <c r="A9" s="6">
        <v>1</v>
      </c>
      <c r="B9" s="3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11">
        <v>23</v>
      </c>
      <c r="X9" s="26">
        <v>24</v>
      </c>
      <c r="Y9" s="26">
        <v>25</v>
      </c>
      <c r="Z9" s="26">
        <v>26</v>
      </c>
      <c r="AA9" s="26">
        <v>27</v>
      </c>
      <c r="AB9" s="26">
        <v>28</v>
      </c>
      <c r="AC9" s="11">
        <v>29</v>
      </c>
      <c r="AD9" s="6">
        <v>30</v>
      </c>
      <c r="AE9" s="3">
        <v>31</v>
      </c>
      <c r="AF9" s="3">
        <v>32</v>
      </c>
      <c r="AG9" s="3">
        <v>33</v>
      </c>
    </row>
    <row r="10" spans="1:33" s="5" customFormat="1" ht="36.75" customHeight="1">
      <c r="A10" s="74" t="s">
        <v>59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6"/>
    </row>
    <row r="11" spans="1:33" ht="102" customHeight="1">
      <c r="A11" s="17">
        <v>1</v>
      </c>
      <c r="B11" s="18" t="s">
        <v>60</v>
      </c>
      <c r="C11" s="18" t="s">
        <v>97</v>
      </c>
      <c r="D11" s="18" t="s">
        <v>85</v>
      </c>
      <c r="E11" s="18" t="s">
        <v>86</v>
      </c>
      <c r="F11" s="18" t="s">
        <v>87</v>
      </c>
      <c r="G11" s="18" t="s">
        <v>88</v>
      </c>
      <c r="H11" s="18" t="s">
        <v>89</v>
      </c>
      <c r="I11" s="18" t="s">
        <v>90</v>
      </c>
      <c r="J11" s="18" t="s">
        <v>91</v>
      </c>
      <c r="K11" s="18" t="s">
        <v>92</v>
      </c>
      <c r="L11" s="18" t="s">
        <v>93</v>
      </c>
      <c r="M11" s="18" t="s">
        <v>92</v>
      </c>
      <c r="N11" s="18" t="s">
        <v>94</v>
      </c>
      <c r="O11" s="18" t="s">
        <v>95</v>
      </c>
      <c r="P11" s="18" t="s">
        <v>96</v>
      </c>
      <c r="Q11" s="18" t="s">
        <v>50</v>
      </c>
      <c r="R11" s="18" t="s">
        <v>50</v>
      </c>
      <c r="S11" s="18" t="s">
        <v>50</v>
      </c>
      <c r="T11" s="18" t="s">
        <v>50</v>
      </c>
      <c r="U11" s="18" t="s">
        <v>97</v>
      </c>
      <c r="V11" s="19" t="s">
        <v>51</v>
      </c>
      <c r="W11" s="16">
        <v>465</v>
      </c>
      <c r="X11" s="16">
        <v>16672300</v>
      </c>
      <c r="Y11" s="16" t="s">
        <v>6</v>
      </c>
      <c r="Z11" s="16">
        <v>0</v>
      </c>
      <c r="AA11" s="20">
        <v>0</v>
      </c>
      <c r="AB11" s="16" t="s">
        <v>6</v>
      </c>
      <c r="AC11" s="16" t="s">
        <v>6</v>
      </c>
      <c r="AD11" s="16" t="s">
        <v>6</v>
      </c>
      <c r="AE11" s="16" t="s">
        <v>6</v>
      </c>
      <c r="AF11" s="16" t="s">
        <v>6</v>
      </c>
      <c r="AG11" s="17" t="s">
        <v>6</v>
      </c>
    </row>
    <row r="12" spans="1:33" ht="105.75" customHeight="1">
      <c r="A12" s="17">
        <v>2</v>
      </c>
      <c r="B12" s="18" t="s">
        <v>61</v>
      </c>
      <c r="C12" s="18" t="s">
        <v>98</v>
      </c>
      <c r="D12" s="18" t="s">
        <v>99</v>
      </c>
      <c r="E12" s="18" t="s">
        <v>100</v>
      </c>
      <c r="F12" s="18" t="s">
        <v>101</v>
      </c>
      <c r="G12" s="18" t="s">
        <v>102</v>
      </c>
      <c r="H12" s="18" t="s">
        <v>103</v>
      </c>
      <c r="I12" s="18" t="s">
        <v>104</v>
      </c>
      <c r="J12" s="18" t="s">
        <v>105</v>
      </c>
      <c r="K12" s="18" t="s">
        <v>92</v>
      </c>
      <c r="L12" s="18" t="s">
        <v>106</v>
      </c>
      <c r="M12" s="18" t="s">
        <v>92</v>
      </c>
      <c r="N12" s="18" t="s">
        <v>107</v>
      </c>
      <c r="O12" s="18" t="s">
        <v>108</v>
      </c>
      <c r="P12" s="18" t="s">
        <v>109</v>
      </c>
      <c r="Q12" s="18" t="s">
        <v>50</v>
      </c>
      <c r="R12" s="18" t="s">
        <v>50</v>
      </c>
      <c r="S12" s="18" t="s">
        <v>50</v>
      </c>
      <c r="T12" s="18" t="s">
        <v>50</v>
      </c>
      <c r="U12" s="18" t="s">
        <v>98</v>
      </c>
      <c r="V12" s="19" t="s">
        <v>51</v>
      </c>
      <c r="W12" s="16">
        <v>432</v>
      </c>
      <c r="X12" s="16">
        <v>19915600</v>
      </c>
      <c r="Y12" s="16" t="s">
        <v>6</v>
      </c>
      <c r="Z12" s="16">
        <v>0</v>
      </c>
      <c r="AA12" s="20">
        <v>0</v>
      </c>
      <c r="AB12" s="16" t="s">
        <v>6</v>
      </c>
      <c r="AC12" s="16" t="s">
        <v>6</v>
      </c>
      <c r="AD12" s="16" t="s">
        <v>6</v>
      </c>
      <c r="AE12" s="16" t="s">
        <v>6</v>
      </c>
      <c r="AF12" s="16" t="s">
        <v>6</v>
      </c>
      <c r="AG12" s="21" t="s">
        <v>6</v>
      </c>
    </row>
    <row r="13" spans="1:33" ht="107.25" customHeight="1">
      <c r="A13" s="17">
        <v>3</v>
      </c>
      <c r="B13" s="18" t="s">
        <v>62</v>
      </c>
      <c r="C13" s="45" t="s">
        <v>110</v>
      </c>
      <c r="D13" s="45" t="s">
        <v>111</v>
      </c>
      <c r="E13" s="45" t="s">
        <v>112</v>
      </c>
      <c r="F13" s="45" t="s">
        <v>113</v>
      </c>
      <c r="G13" s="45" t="s">
        <v>114</v>
      </c>
      <c r="H13" s="45" t="s">
        <v>115</v>
      </c>
      <c r="I13" s="45" t="s">
        <v>116</v>
      </c>
      <c r="J13" s="45" t="s">
        <v>117</v>
      </c>
      <c r="K13" s="45" t="s">
        <v>92</v>
      </c>
      <c r="L13" s="45" t="s">
        <v>118</v>
      </c>
      <c r="M13" s="45" t="s">
        <v>92</v>
      </c>
      <c r="N13" s="45" t="s">
        <v>119</v>
      </c>
      <c r="O13" s="45" t="s">
        <v>120</v>
      </c>
      <c r="P13" s="45" t="s">
        <v>121</v>
      </c>
      <c r="Q13" s="45"/>
      <c r="R13" s="45" t="s">
        <v>50</v>
      </c>
      <c r="S13" s="45" t="s">
        <v>50</v>
      </c>
      <c r="T13" s="45" t="s">
        <v>50</v>
      </c>
      <c r="U13" s="45" t="s">
        <v>110</v>
      </c>
      <c r="V13" s="20" t="s">
        <v>51</v>
      </c>
      <c r="W13" s="16">
        <v>58</v>
      </c>
      <c r="X13" s="16">
        <v>3058900</v>
      </c>
      <c r="Y13" s="16" t="s">
        <v>6</v>
      </c>
      <c r="Z13" s="16">
        <v>0</v>
      </c>
      <c r="AA13" s="20">
        <v>0</v>
      </c>
      <c r="AB13" s="16" t="s">
        <v>6</v>
      </c>
      <c r="AC13" s="16" t="s">
        <v>6</v>
      </c>
      <c r="AD13" s="16" t="s">
        <v>6</v>
      </c>
      <c r="AE13" s="16" t="s">
        <v>6</v>
      </c>
      <c r="AF13" s="16" t="s">
        <v>6</v>
      </c>
      <c r="AG13" s="21" t="s">
        <v>6</v>
      </c>
    </row>
    <row r="14" spans="1:33" ht="35.25" customHeight="1">
      <c r="A14" s="19"/>
      <c r="B14" s="22" t="s">
        <v>11</v>
      </c>
      <c r="C14" s="16" t="s">
        <v>6</v>
      </c>
      <c r="D14" s="16" t="s">
        <v>6</v>
      </c>
      <c r="E14" s="16" t="s">
        <v>6</v>
      </c>
      <c r="F14" s="16" t="s">
        <v>6</v>
      </c>
      <c r="G14" s="16" t="s">
        <v>6</v>
      </c>
      <c r="H14" s="16" t="s">
        <v>6</v>
      </c>
      <c r="I14" s="16" t="s">
        <v>6</v>
      </c>
      <c r="J14" s="16" t="s">
        <v>6</v>
      </c>
      <c r="K14" s="16" t="s">
        <v>6</v>
      </c>
      <c r="L14" s="16" t="s">
        <v>6</v>
      </c>
      <c r="M14" s="16" t="s">
        <v>6</v>
      </c>
      <c r="N14" s="16" t="s">
        <v>6</v>
      </c>
      <c r="O14" s="16" t="s">
        <v>6</v>
      </c>
      <c r="P14" s="16" t="s">
        <v>6</v>
      </c>
      <c r="Q14" s="16" t="s">
        <v>6</v>
      </c>
      <c r="R14" s="16" t="s">
        <v>6</v>
      </c>
      <c r="S14" s="16" t="s">
        <v>6</v>
      </c>
      <c r="T14" s="16" t="s">
        <v>6</v>
      </c>
      <c r="U14" s="16" t="s">
        <v>6</v>
      </c>
      <c r="V14" s="16" t="s">
        <v>6</v>
      </c>
      <c r="W14" s="16" t="s">
        <v>6</v>
      </c>
      <c r="X14" s="16">
        <v>39646800</v>
      </c>
      <c r="Y14" s="16">
        <v>0</v>
      </c>
      <c r="Z14" s="16" t="s">
        <v>6</v>
      </c>
      <c r="AA14" s="16">
        <v>0</v>
      </c>
      <c r="AB14" s="16">
        <v>0</v>
      </c>
      <c r="AC14" s="16">
        <v>636500</v>
      </c>
      <c r="AD14" s="16">
        <v>0</v>
      </c>
      <c r="AE14" s="16">
        <v>40283300</v>
      </c>
      <c r="AF14" s="16" t="s">
        <v>6</v>
      </c>
      <c r="AG14" s="21" t="s">
        <v>6</v>
      </c>
    </row>
    <row r="15" spans="1:33" s="5" customFormat="1" ht="36.75" customHeight="1">
      <c r="A15" s="74" t="s">
        <v>63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6"/>
    </row>
    <row r="16" spans="1:33" ht="97.5" customHeight="1">
      <c r="A16" s="17">
        <v>1</v>
      </c>
      <c r="B16" s="18" t="s">
        <v>60</v>
      </c>
      <c r="C16" s="18" t="s">
        <v>122</v>
      </c>
      <c r="D16" s="18" t="s">
        <v>123</v>
      </c>
      <c r="E16" s="18" t="s">
        <v>124</v>
      </c>
      <c r="F16" s="18" t="s">
        <v>125</v>
      </c>
      <c r="G16" s="18" t="s">
        <v>126</v>
      </c>
      <c r="H16" s="18" t="s">
        <v>127</v>
      </c>
      <c r="I16" s="18" t="s">
        <v>128</v>
      </c>
      <c r="J16" s="18" t="s">
        <v>129</v>
      </c>
      <c r="K16" s="18" t="s">
        <v>92</v>
      </c>
      <c r="L16" s="18" t="s">
        <v>130</v>
      </c>
      <c r="M16" s="18" t="s">
        <v>92</v>
      </c>
      <c r="N16" s="18" t="s">
        <v>131</v>
      </c>
      <c r="O16" s="18" t="s">
        <v>132</v>
      </c>
      <c r="P16" s="18" t="s">
        <v>133</v>
      </c>
      <c r="Q16" s="18" t="s">
        <v>50</v>
      </c>
      <c r="R16" s="18" t="s">
        <v>50</v>
      </c>
      <c r="S16" s="18" t="s">
        <v>50</v>
      </c>
      <c r="T16" s="18" t="s">
        <v>50</v>
      </c>
      <c r="U16" s="18" t="s">
        <v>122</v>
      </c>
      <c r="V16" s="19" t="s">
        <v>51</v>
      </c>
      <c r="W16" s="16">
        <v>317</v>
      </c>
      <c r="X16" s="16">
        <v>11620500</v>
      </c>
      <c r="Y16" s="16" t="s">
        <v>6</v>
      </c>
      <c r="Z16" s="16">
        <v>0</v>
      </c>
      <c r="AA16" s="20">
        <v>0</v>
      </c>
      <c r="AB16" s="16" t="s">
        <v>6</v>
      </c>
      <c r="AC16" s="16" t="s">
        <v>6</v>
      </c>
      <c r="AD16" s="16" t="s">
        <v>6</v>
      </c>
      <c r="AE16" s="16" t="s">
        <v>6</v>
      </c>
      <c r="AF16" s="16" t="s">
        <v>6</v>
      </c>
      <c r="AG16" s="17" t="s">
        <v>6</v>
      </c>
    </row>
    <row r="17" spans="1:33" ht="97.5" customHeight="1">
      <c r="A17" s="17">
        <v>2</v>
      </c>
      <c r="B17" s="18" t="s">
        <v>61</v>
      </c>
      <c r="C17" s="18" t="s">
        <v>134</v>
      </c>
      <c r="D17" s="18" t="s">
        <v>135</v>
      </c>
      <c r="E17" s="18" t="s">
        <v>136</v>
      </c>
      <c r="F17" s="18" t="s">
        <v>137</v>
      </c>
      <c r="G17" s="18" t="s">
        <v>138</v>
      </c>
      <c r="H17" s="18" t="s">
        <v>139</v>
      </c>
      <c r="I17" s="18" t="s">
        <v>140</v>
      </c>
      <c r="J17" s="18" t="s">
        <v>141</v>
      </c>
      <c r="K17" s="18" t="s">
        <v>92</v>
      </c>
      <c r="L17" s="18" t="s">
        <v>142</v>
      </c>
      <c r="M17" s="18" t="s">
        <v>92</v>
      </c>
      <c r="N17" s="18" t="s">
        <v>143</v>
      </c>
      <c r="O17" s="18" t="s">
        <v>144</v>
      </c>
      <c r="P17" s="18" t="s">
        <v>145</v>
      </c>
      <c r="Q17" s="18" t="s">
        <v>50</v>
      </c>
      <c r="R17" s="18" t="s">
        <v>50</v>
      </c>
      <c r="S17" s="18" t="s">
        <v>50</v>
      </c>
      <c r="T17" s="18" t="s">
        <v>50</v>
      </c>
      <c r="U17" s="18" t="s">
        <v>134</v>
      </c>
      <c r="V17" s="19" t="s">
        <v>51</v>
      </c>
      <c r="W17" s="16">
        <v>382</v>
      </c>
      <c r="X17" s="16">
        <v>21078700</v>
      </c>
      <c r="Y17" s="16" t="s">
        <v>6</v>
      </c>
      <c r="Z17" s="16">
        <v>0</v>
      </c>
      <c r="AA17" s="20">
        <v>0</v>
      </c>
      <c r="AB17" s="16" t="s">
        <v>6</v>
      </c>
      <c r="AC17" s="16" t="s">
        <v>6</v>
      </c>
      <c r="AD17" s="16" t="s">
        <v>6</v>
      </c>
      <c r="AE17" s="16" t="s">
        <v>6</v>
      </c>
      <c r="AF17" s="16" t="s">
        <v>6</v>
      </c>
      <c r="AG17" s="21" t="s">
        <v>6</v>
      </c>
    </row>
    <row r="18" spans="1:33" ht="93.75">
      <c r="A18" s="17">
        <v>3</v>
      </c>
      <c r="B18" s="18" t="s">
        <v>62</v>
      </c>
      <c r="C18" s="18" t="s">
        <v>146</v>
      </c>
      <c r="D18" s="18" t="s">
        <v>147</v>
      </c>
      <c r="E18" s="18" t="s">
        <v>148</v>
      </c>
      <c r="F18" s="18" t="s">
        <v>149</v>
      </c>
      <c r="G18" s="18" t="s">
        <v>150</v>
      </c>
      <c r="H18" s="18" t="s">
        <v>151</v>
      </c>
      <c r="I18" s="18" t="s">
        <v>152</v>
      </c>
      <c r="J18" s="18" t="s">
        <v>153</v>
      </c>
      <c r="K18" s="18" t="s">
        <v>92</v>
      </c>
      <c r="L18" s="18" t="s">
        <v>154</v>
      </c>
      <c r="M18" s="18" t="s">
        <v>92</v>
      </c>
      <c r="N18" s="18" t="s">
        <v>155</v>
      </c>
      <c r="O18" s="18" t="s">
        <v>156</v>
      </c>
      <c r="P18" s="18" t="s">
        <v>157</v>
      </c>
      <c r="Q18" s="18" t="s">
        <v>50</v>
      </c>
      <c r="R18" s="18" t="s">
        <v>50</v>
      </c>
      <c r="S18" s="18" t="s">
        <v>50</v>
      </c>
      <c r="T18" s="18" t="s">
        <v>50</v>
      </c>
      <c r="U18" s="18" t="s">
        <v>146</v>
      </c>
      <c r="V18" s="19" t="s">
        <v>51</v>
      </c>
      <c r="W18" s="16">
        <v>101</v>
      </c>
      <c r="X18" s="16">
        <v>8066600</v>
      </c>
      <c r="Y18" s="16" t="s">
        <v>6</v>
      </c>
      <c r="Z18" s="16">
        <v>0</v>
      </c>
      <c r="AA18" s="20">
        <v>0</v>
      </c>
      <c r="AB18" s="16" t="s">
        <v>6</v>
      </c>
      <c r="AC18" s="16" t="s">
        <v>6</v>
      </c>
      <c r="AD18" s="16" t="s">
        <v>6</v>
      </c>
      <c r="AE18" s="16" t="s">
        <v>6</v>
      </c>
      <c r="AF18" s="16" t="s">
        <v>6</v>
      </c>
      <c r="AG18" s="21" t="s">
        <v>6</v>
      </c>
    </row>
    <row r="19" spans="1:33" ht="35.25" customHeight="1">
      <c r="A19" s="19"/>
      <c r="B19" s="22" t="s">
        <v>11</v>
      </c>
      <c r="C19" s="16" t="s">
        <v>6</v>
      </c>
      <c r="D19" s="16" t="s">
        <v>6</v>
      </c>
      <c r="E19" s="16" t="s">
        <v>6</v>
      </c>
      <c r="F19" s="16" t="s">
        <v>6</v>
      </c>
      <c r="G19" s="16" t="s">
        <v>6</v>
      </c>
      <c r="H19" s="16" t="s">
        <v>6</v>
      </c>
      <c r="I19" s="16" t="s">
        <v>6</v>
      </c>
      <c r="J19" s="16" t="s">
        <v>6</v>
      </c>
      <c r="K19" s="16" t="s">
        <v>6</v>
      </c>
      <c r="L19" s="16" t="s">
        <v>6</v>
      </c>
      <c r="M19" s="16" t="s">
        <v>6</v>
      </c>
      <c r="N19" s="16" t="s">
        <v>6</v>
      </c>
      <c r="O19" s="16" t="s">
        <v>6</v>
      </c>
      <c r="P19" s="16" t="s">
        <v>6</v>
      </c>
      <c r="Q19" s="16" t="s">
        <v>6</v>
      </c>
      <c r="R19" s="16" t="s">
        <v>6</v>
      </c>
      <c r="S19" s="16" t="s">
        <v>6</v>
      </c>
      <c r="T19" s="16" t="s">
        <v>6</v>
      </c>
      <c r="U19" s="16" t="s">
        <v>6</v>
      </c>
      <c r="V19" s="16" t="s">
        <v>6</v>
      </c>
      <c r="W19" s="16" t="s">
        <v>6</v>
      </c>
      <c r="X19" s="16">
        <v>40765800</v>
      </c>
      <c r="Y19" s="16">
        <v>0</v>
      </c>
      <c r="Z19" s="16" t="s">
        <v>6</v>
      </c>
      <c r="AA19" s="16">
        <v>0</v>
      </c>
      <c r="AB19" s="16">
        <v>0</v>
      </c>
      <c r="AC19" s="16">
        <v>551700</v>
      </c>
      <c r="AD19" s="16">
        <v>0</v>
      </c>
      <c r="AE19" s="16">
        <v>41317500</v>
      </c>
      <c r="AF19" s="16" t="s">
        <v>6</v>
      </c>
      <c r="AG19" s="21" t="s">
        <v>6</v>
      </c>
    </row>
    <row r="20" spans="1:33" ht="35.25" customHeight="1">
      <c r="A20" s="74" t="s">
        <v>64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6"/>
    </row>
    <row r="21" spans="1:33" ht="96" customHeight="1">
      <c r="A21" s="17">
        <v>1</v>
      </c>
      <c r="B21" s="18" t="s">
        <v>60</v>
      </c>
      <c r="C21" s="18" t="s">
        <v>158</v>
      </c>
      <c r="D21" s="18" t="s">
        <v>159</v>
      </c>
      <c r="E21" s="18" t="s">
        <v>160</v>
      </c>
      <c r="F21" s="18" t="s">
        <v>161</v>
      </c>
      <c r="G21" s="18" t="s">
        <v>162</v>
      </c>
      <c r="H21" s="18" t="s">
        <v>163</v>
      </c>
      <c r="I21" s="18" t="s">
        <v>164</v>
      </c>
      <c r="J21" s="18" t="s">
        <v>165</v>
      </c>
      <c r="K21" s="18" t="s">
        <v>92</v>
      </c>
      <c r="L21" s="18" t="s">
        <v>166</v>
      </c>
      <c r="M21" s="18" t="s">
        <v>92</v>
      </c>
      <c r="N21" s="18" t="s">
        <v>167</v>
      </c>
      <c r="O21" s="18" t="s">
        <v>168</v>
      </c>
      <c r="P21" s="18" t="s">
        <v>169</v>
      </c>
      <c r="Q21" s="18" t="s">
        <v>50</v>
      </c>
      <c r="R21" s="18" t="s">
        <v>50</v>
      </c>
      <c r="S21" s="18" t="s">
        <v>50</v>
      </c>
      <c r="T21" s="18" t="s">
        <v>50</v>
      </c>
      <c r="U21" s="18" t="s">
        <v>158</v>
      </c>
      <c r="V21" s="19" t="s">
        <v>51</v>
      </c>
      <c r="W21" s="16">
        <v>68</v>
      </c>
      <c r="X21" s="16">
        <v>5489800</v>
      </c>
      <c r="Y21" s="16" t="s">
        <v>6</v>
      </c>
      <c r="Z21" s="16">
        <v>0</v>
      </c>
      <c r="AA21" s="20">
        <v>0</v>
      </c>
      <c r="AB21" s="16" t="s">
        <v>6</v>
      </c>
      <c r="AC21" s="16" t="s">
        <v>6</v>
      </c>
      <c r="AD21" s="16" t="s">
        <v>6</v>
      </c>
      <c r="AE21" s="16" t="s">
        <v>6</v>
      </c>
      <c r="AF21" s="16" t="s">
        <v>6</v>
      </c>
      <c r="AG21" s="17" t="s">
        <v>6</v>
      </c>
    </row>
    <row r="22" spans="1:33" ht="96" customHeight="1">
      <c r="A22" s="17">
        <v>2</v>
      </c>
      <c r="B22" s="18" t="s">
        <v>61</v>
      </c>
      <c r="C22" s="18" t="s">
        <v>170</v>
      </c>
      <c r="D22" s="18" t="s">
        <v>171</v>
      </c>
      <c r="E22" s="18" t="s">
        <v>172</v>
      </c>
      <c r="F22" s="18" t="s">
        <v>173</v>
      </c>
      <c r="G22" s="18" t="s">
        <v>174</v>
      </c>
      <c r="H22" s="18" t="s">
        <v>175</v>
      </c>
      <c r="I22" s="18" t="s">
        <v>176</v>
      </c>
      <c r="J22" s="18" t="s">
        <v>177</v>
      </c>
      <c r="K22" s="18" t="s">
        <v>92</v>
      </c>
      <c r="L22" s="18" t="s">
        <v>178</v>
      </c>
      <c r="M22" s="18" t="s">
        <v>92</v>
      </c>
      <c r="N22" s="18" t="s">
        <v>179</v>
      </c>
      <c r="O22" s="18" t="s">
        <v>180</v>
      </c>
      <c r="P22" s="18" t="s">
        <v>181</v>
      </c>
      <c r="Q22" s="18" t="s">
        <v>50</v>
      </c>
      <c r="R22" s="18" t="s">
        <v>50</v>
      </c>
      <c r="S22" s="18" t="s">
        <v>50</v>
      </c>
      <c r="T22" s="18" t="s">
        <v>50</v>
      </c>
      <c r="U22" s="18" t="s">
        <v>170</v>
      </c>
      <c r="V22" s="19" t="s">
        <v>51</v>
      </c>
      <c r="W22" s="16">
        <v>65</v>
      </c>
      <c r="X22" s="16">
        <v>4993100</v>
      </c>
      <c r="Y22" s="16" t="s">
        <v>6</v>
      </c>
      <c r="Z22" s="16">
        <v>0</v>
      </c>
      <c r="AA22" s="20">
        <v>0</v>
      </c>
      <c r="AB22" s="16" t="s">
        <v>6</v>
      </c>
      <c r="AC22" s="16" t="s">
        <v>6</v>
      </c>
      <c r="AD22" s="16" t="s">
        <v>6</v>
      </c>
      <c r="AE22" s="16" t="s">
        <v>6</v>
      </c>
      <c r="AF22" s="16" t="s">
        <v>6</v>
      </c>
      <c r="AG22" s="21" t="s">
        <v>6</v>
      </c>
    </row>
    <row r="23" spans="1:33" ht="93.75">
      <c r="A23" s="17">
        <v>3</v>
      </c>
      <c r="B23" s="18" t="s">
        <v>451</v>
      </c>
      <c r="C23" s="18" t="s">
        <v>182</v>
      </c>
      <c r="D23" s="18" t="s">
        <v>183</v>
      </c>
      <c r="E23" s="18" t="s">
        <v>184</v>
      </c>
      <c r="F23" s="18" t="s">
        <v>185</v>
      </c>
      <c r="G23" s="18" t="s">
        <v>186</v>
      </c>
      <c r="H23" s="18" t="s">
        <v>187</v>
      </c>
      <c r="I23" s="18" t="s">
        <v>188</v>
      </c>
      <c r="J23" s="18" t="s">
        <v>189</v>
      </c>
      <c r="K23" s="18" t="s">
        <v>92</v>
      </c>
      <c r="L23" s="18" t="s">
        <v>190</v>
      </c>
      <c r="M23" s="18" t="s">
        <v>92</v>
      </c>
      <c r="N23" s="18" t="s">
        <v>191</v>
      </c>
      <c r="O23" s="18" t="s">
        <v>193</v>
      </c>
      <c r="P23" s="18" t="s">
        <v>192</v>
      </c>
      <c r="Q23" s="18" t="s">
        <v>50</v>
      </c>
      <c r="R23" s="18" t="s">
        <v>50</v>
      </c>
      <c r="S23" s="18" t="s">
        <v>50</v>
      </c>
      <c r="T23" s="18" t="s">
        <v>50</v>
      </c>
      <c r="U23" s="18" t="s">
        <v>182</v>
      </c>
      <c r="V23" s="19" t="s">
        <v>51</v>
      </c>
      <c r="W23" s="16">
        <v>9</v>
      </c>
      <c r="X23" s="16">
        <v>1675400</v>
      </c>
      <c r="Y23" s="16" t="s">
        <v>6</v>
      </c>
      <c r="Z23" s="16">
        <v>0</v>
      </c>
      <c r="AA23" s="20">
        <v>0</v>
      </c>
      <c r="AB23" s="16" t="s">
        <v>6</v>
      </c>
      <c r="AC23" s="16" t="s">
        <v>6</v>
      </c>
      <c r="AD23" s="16" t="s">
        <v>6</v>
      </c>
      <c r="AE23" s="16" t="s">
        <v>6</v>
      </c>
      <c r="AF23" s="16" t="s">
        <v>6</v>
      </c>
      <c r="AG23" s="21" t="s">
        <v>6</v>
      </c>
    </row>
    <row r="24" spans="1:33" ht="35.25" customHeight="1">
      <c r="A24" s="19"/>
      <c r="B24" s="22" t="s">
        <v>11</v>
      </c>
      <c r="C24" s="16" t="s">
        <v>6</v>
      </c>
      <c r="D24" s="16" t="s">
        <v>6</v>
      </c>
      <c r="E24" s="16" t="s">
        <v>6</v>
      </c>
      <c r="F24" s="16" t="s">
        <v>6</v>
      </c>
      <c r="G24" s="16" t="s">
        <v>6</v>
      </c>
      <c r="H24" s="16" t="s">
        <v>6</v>
      </c>
      <c r="I24" s="16" t="s">
        <v>6</v>
      </c>
      <c r="J24" s="16" t="s">
        <v>6</v>
      </c>
      <c r="K24" s="16" t="s">
        <v>6</v>
      </c>
      <c r="L24" s="16" t="s">
        <v>6</v>
      </c>
      <c r="M24" s="16" t="s">
        <v>6</v>
      </c>
      <c r="N24" s="16" t="s">
        <v>6</v>
      </c>
      <c r="O24" s="16" t="s">
        <v>6</v>
      </c>
      <c r="P24" s="16" t="s">
        <v>6</v>
      </c>
      <c r="Q24" s="16" t="s">
        <v>6</v>
      </c>
      <c r="R24" s="16" t="s">
        <v>6</v>
      </c>
      <c r="S24" s="16" t="s">
        <v>6</v>
      </c>
      <c r="T24" s="16" t="s">
        <v>6</v>
      </c>
      <c r="U24" s="16" t="s">
        <v>6</v>
      </c>
      <c r="V24" s="16" t="s">
        <v>6</v>
      </c>
      <c r="W24" s="16" t="s">
        <v>6</v>
      </c>
      <c r="X24" s="16">
        <v>12158300</v>
      </c>
      <c r="Y24" s="16">
        <v>0</v>
      </c>
      <c r="Z24" s="16" t="s">
        <v>6</v>
      </c>
      <c r="AA24" s="16">
        <v>0</v>
      </c>
      <c r="AB24" s="16">
        <v>0</v>
      </c>
      <c r="AC24" s="16">
        <v>84000</v>
      </c>
      <c r="AD24" s="16">
        <v>0</v>
      </c>
      <c r="AE24" s="16">
        <v>12242300</v>
      </c>
      <c r="AF24" s="16" t="s">
        <v>6</v>
      </c>
      <c r="AG24" s="21" t="s">
        <v>6</v>
      </c>
    </row>
    <row r="25" spans="1:33" ht="36.75" customHeight="1">
      <c r="A25" s="74" t="s">
        <v>65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6"/>
    </row>
    <row r="26" spans="1:33" ht="97.5" customHeight="1">
      <c r="A26" s="17">
        <v>1</v>
      </c>
      <c r="B26" s="18" t="s">
        <v>60</v>
      </c>
      <c r="C26" s="18" t="s">
        <v>194</v>
      </c>
      <c r="D26" s="18" t="s">
        <v>195</v>
      </c>
      <c r="E26" s="18" t="s">
        <v>196</v>
      </c>
      <c r="F26" s="18" t="s">
        <v>197</v>
      </c>
      <c r="G26" s="18" t="s">
        <v>198</v>
      </c>
      <c r="H26" s="18" t="s">
        <v>199</v>
      </c>
      <c r="I26" s="18" t="s">
        <v>200</v>
      </c>
      <c r="J26" s="18" t="s">
        <v>201</v>
      </c>
      <c r="K26" s="18" t="s">
        <v>92</v>
      </c>
      <c r="L26" s="18" t="s">
        <v>202</v>
      </c>
      <c r="M26" s="18" t="s">
        <v>92</v>
      </c>
      <c r="N26" s="18" t="s">
        <v>203</v>
      </c>
      <c r="O26" s="18" t="s">
        <v>204</v>
      </c>
      <c r="P26" s="18" t="s">
        <v>205</v>
      </c>
      <c r="Q26" s="18" t="s">
        <v>50</v>
      </c>
      <c r="R26" s="18" t="s">
        <v>50</v>
      </c>
      <c r="S26" s="18" t="s">
        <v>50</v>
      </c>
      <c r="T26" s="18" t="s">
        <v>50</v>
      </c>
      <c r="U26" s="18" t="s">
        <v>194</v>
      </c>
      <c r="V26" s="19" t="s">
        <v>51</v>
      </c>
      <c r="W26" s="16">
        <v>70</v>
      </c>
      <c r="X26" s="16">
        <v>4008500</v>
      </c>
      <c r="Y26" s="16" t="s">
        <v>6</v>
      </c>
      <c r="Z26" s="16">
        <v>0</v>
      </c>
      <c r="AA26" s="20">
        <v>0</v>
      </c>
      <c r="AB26" s="16" t="s">
        <v>6</v>
      </c>
      <c r="AC26" s="16" t="s">
        <v>6</v>
      </c>
      <c r="AD26" s="16" t="s">
        <v>6</v>
      </c>
      <c r="AE26" s="16" t="s">
        <v>6</v>
      </c>
      <c r="AF26" s="16" t="s">
        <v>6</v>
      </c>
      <c r="AG26" s="17" t="s">
        <v>6</v>
      </c>
    </row>
    <row r="27" spans="1:33" ht="97.5" customHeight="1">
      <c r="A27" s="17">
        <v>2</v>
      </c>
      <c r="B27" s="18" t="s">
        <v>61</v>
      </c>
      <c r="C27" s="18" t="s">
        <v>206</v>
      </c>
      <c r="D27" s="18" t="s">
        <v>207</v>
      </c>
      <c r="E27" s="18" t="s">
        <v>208</v>
      </c>
      <c r="F27" s="18" t="s">
        <v>209</v>
      </c>
      <c r="G27" s="18" t="s">
        <v>210</v>
      </c>
      <c r="H27" s="18" t="s">
        <v>211</v>
      </c>
      <c r="I27" s="18" t="s">
        <v>212</v>
      </c>
      <c r="J27" s="18" t="s">
        <v>213</v>
      </c>
      <c r="K27" s="18" t="s">
        <v>92</v>
      </c>
      <c r="L27" s="18" t="s">
        <v>214</v>
      </c>
      <c r="M27" s="18" t="s">
        <v>92</v>
      </c>
      <c r="N27" s="18" t="s">
        <v>215</v>
      </c>
      <c r="O27" s="18" t="s">
        <v>216</v>
      </c>
      <c r="P27" s="18" t="s">
        <v>217</v>
      </c>
      <c r="Q27" s="18" t="s">
        <v>50</v>
      </c>
      <c r="R27" s="18" t="s">
        <v>50</v>
      </c>
      <c r="S27" s="18" t="s">
        <v>50</v>
      </c>
      <c r="T27" s="18" t="s">
        <v>50</v>
      </c>
      <c r="U27" s="18" t="s">
        <v>206</v>
      </c>
      <c r="V27" s="19" t="s">
        <v>51</v>
      </c>
      <c r="W27" s="16">
        <v>113</v>
      </c>
      <c r="X27" s="16">
        <v>9871200</v>
      </c>
      <c r="Y27" s="16" t="s">
        <v>6</v>
      </c>
      <c r="Z27" s="16">
        <v>0</v>
      </c>
      <c r="AA27" s="20">
        <v>0</v>
      </c>
      <c r="AB27" s="16" t="s">
        <v>6</v>
      </c>
      <c r="AC27" s="16" t="s">
        <v>6</v>
      </c>
      <c r="AD27" s="16" t="s">
        <v>6</v>
      </c>
      <c r="AE27" s="16" t="s">
        <v>6</v>
      </c>
      <c r="AF27" s="16" t="s">
        <v>6</v>
      </c>
      <c r="AG27" s="21" t="s">
        <v>6</v>
      </c>
    </row>
    <row r="28" spans="1:33" ht="93.75">
      <c r="A28" s="17">
        <v>3</v>
      </c>
      <c r="B28" s="18" t="s">
        <v>451</v>
      </c>
      <c r="C28" s="18" t="s">
        <v>227</v>
      </c>
      <c r="D28" s="18" t="s">
        <v>218</v>
      </c>
      <c r="E28" s="18" t="s">
        <v>219</v>
      </c>
      <c r="F28" s="18" t="s">
        <v>220</v>
      </c>
      <c r="G28" s="18" t="s">
        <v>221</v>
      </c>
      <c r="H28" s="18" t="s">
        <v>222</v>
      </c>
      <c r="I28" s="18" t="s">
        <v>223</v>
      </c>
      <c r="J28" s="18" t="s">
        <v>224</v>
      </c>
      <c r="K28" s="18" t="s">
        <v>92</v>
      </c>
      <c r="L28" s="18" t="s">
        <v>225</v>
      </c>
      <c r="M28" s="18" t="s">
        <v>92</v>
      </c>
      <c r="N28" s="18" t="s">
        <v>228</v>
      </c>
      <c r="O28" s="18" t="s">
        <v>226</v>
      </c>
      <c r="P28" s="18" t="s">
        <v>229</v>
      </c>
      <c r="Q28" s="18" t="s">
        <v>50</v>
      </c>
      <c r="R28" s="18" t="s">
        <v>50</v>
      </c>
      <c r="S28" s="18" t="s">
        <v>50</v>
      </c>
      <c r="T28" s="18" t="s">
        <v>50</v>
      </c>
      <c r="U28" s="18" t="s">
        <v>227</v>
      </c>
      <c r="V28" s="19" t="s">
        <v>51</v>
      </c>
      <c r="W28" s="16">
        <v>16</v>
      </c>
      <c r="X28" s="16">
        <v>2246400</v>
      </c>
      <c r="Y28" s="16" t="s">
        <v>6</v>
      </c>
      <c r="Z28" s="16">
        <v>0</v>
      </c>
      <c r="AA28" s="20">
        <v>0</v>
      </c>
      <c r="AB28" s="16" t="s">
        <v>6</v>
      </c>
      <c r="AC28" s="16" t="s">
        <v>6</v>
      </c>
      <c r="AD28" s="16" t="s">
        <v>6</v>
      </c>
      <c r="AE28" s="16" t="s">
        <v>6</v>
      </c>
      <c r="AF28" s="16" t="s">
        <v>6</v>
      </c>
      <c r="AG28" s="21" t="s">
        <v>6</v>
      </c>
    </row>
    <row r="29" spans="1:33" ht="36.75" customHeight="1">
      <c r="A29" s="19"/>
      <c r="B29" s="22" t="s">
        <v>11</v>
      </c>
      <c r="C29" s="16" t="s">
        <v>6</v>
      </c>
      <c r="D29" s="16" t="s">
        <v>6</v>
      </c>
      <c r="E29" s="16" t="s">
        <v>6</v>
      </c>
      <c r="F29" s="16" t="s">
        <v>6</v>
      </c>
      <c r="G29" s="16" t="s">
        <v>6</v>
      </c>
      <c r="H29" s="16" t="s">
        <v>6</v>
      </c>
      <c r="I29" s="16" t="s">
        <v>6</v>
      </c>
      <c r="J29" s="16" t="s">
        <v>6</v>
      </c>
      <c r="K29" s="16" t="s">
        <v>6</v>
      </c>
      <c r="L29" s="16" t="s">
        <v>6</v>
      </c>
      <c r="M29" s="16" t="s">
        <v>6</v>
      </c>
      <c r="N29" s="16" t="s">
        <v>6</v>
      </c>
      <c r="O29" s="16" t="s">
        <v>6</v>
      </c>
      <c r="P29" s="16" t="s">
        <v>6</v>
      </c>
      <c r="Q29" s="16" t="s">
        <v>6</v>
      </c>
      <c r="R29" s="16" t="s">
        <v>6</v>
      </c>
      <c r="S29" s="16" t="s">
        <v>6</v>
      </c>
      <c r="T29" s="16" t="s">
        <v>6</v>
      </c>
      <c r="U29" s="16" t="s">
        <v>6</v>
      </c>
      <c r="V29" s="16" t="s">
        <v>6</v>
      </c>
      <c r="W29" s="16" t="s">
        <v>6</v>
      </c>
      <c r="X29" s="16">
        <v>16126100</v>
      </c>
      <c r="Y29" s="16">
        <v>0</v>
      </c>
      <c r="Z29" s="16" t="s">
        <v>6</v>
      </c>
      <c r="AA29" s="16">
        <v>0</v>
      </c>
      <c r="AB29" s="16">
        <v>0</v>
      </c>
      <c r="AC29" s="16">
        <v>937300</v>
      </c>
      <c r="AD29" s="16">
        <v>0</v>
      </c>
      <c r="AE29" s="16">
        <v>17063400</v>
      </c>
      <c r="AF29" s="16" t="s">
        <v>6</v>
      </c>
      <c r="AG29" s="21" t="s">
        <v>6</v>
      </c>
    </row>
    <row r="30" spans="1:33" ht="33.75" customHeight="1">
      <c r="A30" s="74" t="s">
        <v>66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6"/>
    </row>
    <row r="31" spans="1:33" ht="102.75" customHeight="1">
      <c r="A31" s="17">
        <v>1</v>
      </c>
      <c r="B31" s="18" t="s">
        <v>46</v>
      </c>
      <c r="C31" s="50">
        <v>27107.5</v>
      </c>
      <c r="D31" s="50">
        <v>14927.5</v>
      </c>
      <c r="E31" s="50">
        <v>14852.5</v>
      </c>
      <c r="F31" s="50">
        <v>0</v>
      </c>
      <c r="G31" s="50">
        <v>75</v>
      </c>
      <c r="H31" s="50">
        <v>12180</v>
      </c>
      <c r="I31" s="50">
        <v>875</v>
      </c>
      <c r="J31" s="50">
        <v>1215</v>
      </c>
      <c r="K31" s="50">
        <v>0</v>
      </c>
      <c r="L31" s="50">
        <v>72.5</v>
      </c>
      <c r="M31" s="50">
        <v>0</v>
      </c>
      <c r="N31" s="50">
        <v>9722.5</v>
      </c>
      <c r="O31" s="50">
        <v>115</v>
      </c>
      <c r="P31" s="50">
        <v>180</v>
      </c>
      <c r="Q31" s="50">
        <v>1</v>
      </c>
      <c r="R31" s="50">
        <v>1</v>
      </c>
      <c r="S31" s="50">
        <v>1</v>
      </c>
      <c r="T31" s="50">
        <v>1</v>
      </c>
      <c r="U31" s="50">
        <v>27107.5</v>
      </c>
      <c r="V31" s="50" t="s">
        <v>51</v>
      </c>
      <c r="W31" s="50">
        <v>40</v>
      </c>
      <c r="X31" s="50">
        <v>1084300</v>
      </c>
      <c r="Y31" s="50" t="s">
        <v>6</v>
      </c>
      <c r="Z31" s="50">
        <v>0</v>
      </c>
      <c r="AA31" s="50">
        <v>0</v>
      </c>
      <c r="AB31" s="50" t="s">
        <v>6</v>
      </c>
      <c r="AC31" s="50" t="s">
        <v>6</v>
      </c>
      <c r="AD31" s="50" t="s">
        <v>6</v>
      </c>
      <c r="AE31" s="50" t="s">
        <v>6</v>
      </c>
      <c r="AF31" s="50" t="s">
        <v>6</v>
      </c>
      <c r="AG31" s="50" t="s">
        <v>6</v>
      </c>
    </row>
    <row r="32" spans="1:33" ht="44.25" customHeight="1">
      <c r="A32" s="17">
        <v>2</v>
      </c>
      <c r="B32" s="18" t="s">
        <v>47</v>
      </c>
      <c r="C32" s="50">
        <v>271.5</v>
      </c>
      <c r="D32" s="56">
        <v>193.12</v>
      </c>
      <c r="E32" s="56">
        <v>57.31</v>
      </c>
      <c r="F32" s="56">
        <v>134.79</v>
      </c>
      <c r="G32" s="56">
        <v>1.02</v>
      </c>
      <c r="H32" s="56">
        <v>78.38</v>
      </c>
      <c r="I32" s="56">
        <v>11.3</v>
      </c>
      <c r="J32" s="56">
        <v>15.71</v>
      </c>
      <c r="K32" s="50">
        <v>0</v>
      </c>
      <c r="L32" s="56">
        <v>0.93</v>
      </c>
      <c r="M32" s="50">
        <v>0</v>
      </c>
      <c r="N32" s="56">
        <v>37.52</v>
      </c>
      <c r="O32" s="56">
        <v>0.44</v>
      </c>
      <c r="P32" s="56">
        <v>12.48</v>
      </c>
      <c r="Q32" s="50">
        <v>1</v>
      </c>
      <c r="R32" s="50">
        <v>1</v>
      </c>
      <c r="S32" s="50">
        <v>1</v>
      </c>
      <c r="T32" s="50">
        <v>1</v>
      </c>
      <c r="U32" s="50">
        <v>271.5</v>
      </c>
      <c r="V32" s="50" t="s">
        <v>454</v>
      </c>
      <c r="W32" s="50">
        <v>7947</v>
      </c>
      <c r="X32" s="50">
        <v>2157600</v>
      </c>
      <c r="Y32" s="50" t="s">
        <v>6</v>
      </c>
      <c r="Z32" s="50">
        <v>45</v>
      </c>
      <c r="AA32" s="50">
        <v>357600</v>
      </c>
      <c r="AB32" s="50" t="s">
        <v>6</v>
      </c>
      <c r="AC32" s="50" t="s">
        <v>6</v>
      </c>
      <c r="AD32" s="50" t="s">
        <v>6</v>
      </c>
      <c r="AE32" s="50" t="s">
        <v>6</v>
      </c>
      <c r="AF32" s="50" t="s">
        <v>6</v>
      </c>
      <c r="AG32" s="50" t="s">
        <v>6</v>
      </c>
    </row>
    <row r="33" spans="1:33" ht="96" customHeight="1">
      <c r="A33" s="17">
        <v>3</v>
      </c>
      <c r="B33" s="18" t="s">
        <v>67</v>
      </c>
      <c r="C33" s="18" t="s">
        <v>230</v>
      </c>
      <c r="D33" s="18" t="s">
        <v>231</v>
      </c>
      <c r="E33" s="18" t="s">
        <v>232</v>
      </c>
      <c r="F33" s="18" t="s">
        <v>233</v>
      </c>
      <c r="G33" s="18" t="s">
        <v>102</v>
      </c>
      <c r="H33" s="18" t="s">
        <v>234</v>
      </c>
      <c r="I33" s="18" t="s">
        <v>235</v>
      </c>
      <c r="J33" s="18" t="s">
        <v>236</v>
      </c>
      <c r="K33" s="18" t="s">
        <v>92</v>
      </c>
      <c r="L33" s="18" t="s">
        <v>237</v>
      </c>
      <c r="M33" s="18" t="s">
        <v>92</v>
      </c>
      <c r="N33" s="18" t="s">
        <v>238</v>
      </c>
      <c r="O33" s="18" t="s">
        <v>239</v>
      </c>
      <c r="P33" s="18" t="s">
        <v>240</v>
      </c>
      <c r="Q33" s="18" t="s">
        <v>50</v>
      </c>
      <c r="R33" s="18" t="s">
        <v>50</v>
      </c>
      <c r="S33" s="18" t="s">
        <v>50</v>
      </c>
      <c r="T33" s="18" t="s">
        <v>50</v>
      </c>
      <c r="U33" s="18" t="s">
        <v>230</v>
      </c>
      <c r="V33" s="19" t="s">
        <v>51</v>
      </c>
      <c r="W33" s="16">
        <v>243</v>
      </c>
      <c r="X33" s="16">
        <v>13939200</v>
      </c>
      <c r="Y33" s="16" t="s">
        <v>6</v>
      </c>
      <c r="Z33" s="16">
        <v>0</v>
      </c>
      <c r="AA33" s="20">
        <v>0</v>
      </c>
      <c r="AB33" s="16" t="s">
        <v>6</v>
      </c>
      <c r="AC33" s="16" t="s">
        <v>6</v>
      </c>
      <c r="AD33" s="16" t="s">
        <v>6</v>
      </c>
      <c r="AE33" s="16" t="s">
        <v>6</v>
      </c>
      <c r="AF33" s="16" t="s">
        <v>6</v>
      </c>
      <c r="AG33" s="17" t="s">
        <v>6</v>
      </c>
    </row>
    <row r="34" spans="1:33" ht="96" customHeight="1">
      <c r="A34" s="17">
        <v>4</v>
      </c>
      <c r="B34" s="18" t="s">
        <v>68</v>
      </c>
      <c r="C34" s="18" t="s">
        <v>241</v>
      </c>
      <c r="D34" s="18" t="s">
        <v>242</v>
      </c>
      <c r="E34" s="18" t="s">
        <v>243</v>
      </c>
      <c r="F34" s="18" t="s">
        <v>233</v>
      </c>
      <c r="G34" s="18" t="s">
        <v>244</v>
      </c>
      <c r="H34" s="18" t="s">
        <v>245</v>
      </c>
      <c r="I34" s="18" t="s">
        <v>246</v>
      </c>
      <c r="J34" s="18" t="s">
        <v>247</v>
      </c>
      <c r="K34" s="18" t="s">
        <v>92</v>
      </c>
      <c r="L34" s="18" t="s">
        <v>248</v>
      </c>
      <c r="M34" s="18" t="s">
        <v>92</v>
      </c>
      <c r="N34" s="18" t="s">
        <v>249</v>
      </c>
      <c r="O34" s="18" t="s">
        <v>250</v>
      </c>
      <c r="P34" s="18" t="s">
        <v>251</v>
      </c>
      <c r="Q34" s="18" t="s">
        <v>50</v>
      </c>
      <c r="R34" s="18" t="s">
        <v>50</v>
      </c>
      <c r="S34" s="18" t="s">
        <v>50</v>
      </c>
      <c r="T34" s="18" t="s">
        <v>50</v>
      </c>
      <c r="U34" s="18" t="s">
        <v>241</v>
      </c>
      <c r="V34" s="19" t="s">
        <v>51</v>
      </c>
      <c r="W34" s="16">
        <v>243</v>
      </c>
      <c r="X34" s="16">
        <v>19877600</v>
      </c>
      <c r="Y34" s="16" t="s">
        <v>6</v>
      </c>
      <c r="Z34" s="16">
        <v>0</v>
      </c>
      <c r="AA34" s="20">
        <v>0</v>
      </c>
      <c r="AB34" s="16" t="s">
        <v>6</v>
      </c>
      <c r="AC34" s="16" t="s">
        <v>6</v>
      </c>
      <c r="AD34" s="16" t="s">
        <v>6</v>
      </c>
      <c r="AE34" s="16" t="s">
        <v>6</v>
      </c>
      <c r="AF34" s="16" t="s">
        <v>6</v>
      </c>
      <c r="AG34" s="21" t="s">
        <v>6</v>
      </c>
    </row>
    <row r="35" spans="1:33" ht="93.75">
      <c r="A35" s="17">
        <v>5</v>
      </c>
      <c r="B35" s="18" t="s">
        <v>452</v>
      </c>
      <c r="C35" s="18" t="s">
        <v>252</v>
      </c>
      <c r="D35" s="18" t="s">
        <v>253</v>
      </c>
      <c r="E35" s="18" t="s">
        <v>254</v>
      </c>
      <c r="F35" s="18" t="s">
        <v>255</v>
      </c>
      <c r="G35" s="18" t="s">
        <v>256</v>
      </c>
      <c r="H35" s="18" t="s">
        <v>257</v>
      </c>
      <c r="I35" s="18" t="s">
        <v>258</v>
      </c>
      <c r="J35" s="18" t="s">
        <v>259</v>
      </c>
      <c r="K35" s="18" t="s">
        <v>92</v>
      </c>
      <c r="L35" s="18" t="s">
        <v>260</v>
      </c>
      <c r="M35" s="18" t="s">
        <v>92</v>
      </c>
      <c r="N35" s="18" t="s">
        <v>261</v>
      </c>
      <c r="O35" s="18" t="s">
        <v>262</v>
      </c>
      <c r="P35" s="18" t="s">
        <v>263</v>
      </c>
      <c r="Q35" s="18" t="s">
        <v>50</v>
      </c>
      <c r="R35" s="18" t="s">
        <v>50</v>
      </c>
      <c r="S35" s="18" t="s">
        <v>50</v>
      </c>
      <c r="T35" s="18" t="s">
        <v>50</v>
      </c>
      <c r="U35" s="18" t="s">
        <v>252</v>
      </c>
      <c r="V35" s="19" t="s">
        <v>51</v>
      </c>
      <c r="W35" s="16">
        <v>20</v>
      </c>
      <c r="X35" s="16">
        <v>2620800</v>
      </c>
      <c r="Y35" s="16" t="s">
        <v>6</v>
      </c>
      <c r="Z35" s="16">
        <v>0</v>
      </c>
      <c r="AA35" s="20">
        <v>0</v>
      </c>
      <c r="AB35" s="16" t="s">
        <v>6</v>
      </c>
      <c r="AC35" s="16" t="s">
        <v>6</v>
      </c>
      <c r="AD35" s="16" t="s">
        <v>6</v>
      </c>
      <c r="AE35" s="16" t="s">
        <v>6</v>
      </c>
      <c r="AF35" s="16" t="s">
        <v>6</v>
      </c>
      <c r="AG35" s="21" t="s">
        <v>6</v>
      </c>
    </row>
    <row r="36" spans="1:33" ht="44.25" customHeight="1">
      <c r="A36" s="19"/>
      <c r="B36" s="22" t="s">
        <v>11</v>
      </c>
      <c r="C36" s="16" t="s">
        <v>6</v>
      </c>
      <c r="D36" s="16" t="s">
        <v>6</v>
      </c>
      <c r="E36" s="16" t="s">
        <v>6</v>
      </c>
      <c r="F36" s="16" t="s">
        <v>6</v>
      </c>
      <c r="G36" s="16" t="s">
        <v>6</v>
      </c>
      <c r="H36" s="16" t="s">
        <v>6</v>
      </c>
      <c r="I36" s="16" t="s">
        <v>6</v>
      </c>
      <c r="J36" s="16" t="s">
        <v>6</v>
      </c>
      <c r="K36" s="16" t="s">
        <v>6</v>
      </c>
      <c r="L36" s="16" t="s">
        <v>6</v>
      </c>
      <c r="M36" s="16" t="s">
        <v>6</v>
      </c>
      <c r="N36" s="16" t="s">
        <v>6</v>
      </c>
      <c r="O36" s="16" t="s">
        <v>6</v>
      </c>
      <c r="P36" s="16" t="s">
        <v>6</v>
      </c>
      <c r="Q36" s="16" t="s">
        <v>6</v>
      </c>
      <c r="R36" s="16" t="s">
        <v>6</v>
      </c>
      <c r="S36" s="16" t="s">
        <v>6</v>
      </c>
      <c r="T36" s="16" t="s">
        <v>6</v>
      </c>
      <c r="U36" s="16" t="s">
        <v>6</v>
      </c>
      <c r="V36" s="16" t="s">
        <v>6</v>
      </c>
      <c r="W36" s="16" t="s">
        <v>6</v>
      </c>
      <c r="X36" s="16">
        <v>39679500</v>
      </c>
      <c r="Y36" s="16">
        <v>0</v>
      </c>
      <c r="Z36" s="16" t="s">
        <v>6</v>
      </c>
      <c r="AA36" s="16">
        <v>357600</v>
      </c>
      <c r="AB36" s="16">
        <v>0</v>
      </c>
      <c r="AC36" s="16">
        <v>110100</v>
      </c>
      <c r="AD36" s="16">
        <v>0</v>
      </c>
      <c r="AE36" s="16">
        <v>39432000</v>
      </c>
      <c r="AF36" s="16" t="s">
        <v>6</v>
      </c>
      <c r="AG36" s="21" t="s">
        <v>6</v>
      </c>
    </row>
    <row r="37" spans="1:33" ht="35.25" customHeight="1">
      <c r="A37" s="74" t="s">
        <v>70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6"/>
    </row>
    <row r="38" spans="1:33" ht="97.5" customHeight="1">
      <c r="A38" s="17">
        <v>1</v>
      </c>
      <c r="B38" s="18" t="s">
        <v>46</v>
      </c>
      <c r="C38" s="18" t="s">
        <v>264</v>
      </c>
      <c r="D38" s="18" t="s">
        <v>265</v>
      </c>
      <c r="E38" s="18" t="s">
        <v>266</v>
      </c>
      <c r="F38" s="18" t="s">
        <v>92</v>
      </c>
      <c r="G38" s="18" t="s">
        <v>267</v>
      </c>
      <c r="H38" s="18" t="s">
        <v>268</v>
      </c>
      <c r="I38" s="18" t="s">
        <v>269</v>
      </c>
      <c r="J38" s="18" t="s">
        <v>270</v>
      </c>
      <c r="K38" s="18" t="s">
        <v>92</v>
      </c>
      <c r="L38" s="18" t="s">
        <v>271</v>
      </c>
      <c r="M38" s="18" t="s">
        <v>92</v>
      </c>
      <c r="N38" s="18" t="s">
        <v>272</v>
      </c>
      <c r="O38" s="18" t="s">
        <v>273</v>
      </c>
      <c r="P38" s="18" t="s">
        <v>274</v>
      </c>
      <c r="Q38" s="18" t="s">
        <v>50</v>
      </c>
      <c r="R38" s="18" t="s">
        <v>50</v>
      </c>
      <c r="S38" s="18" t="s">
        <v>50</v>
      </c>
      <c r="T38" s="18" t="s">
        <v>50</v>
      </c>
      <c r="U38" s="18" t="s">
        <v>264</v>
      </c>
      <c r="V38" s="19" t="s">
        <v>51</v>
      </c>
      <c r="W38" s="16">
        <v>18</v>
      </c>
      <c r="X38" s="16">
        <v>421700</v>
      </c>
      <c r="Y38" s="16" t="s">
        <v>6</v>
      </c>
      <c r="Z38" s="16">
        <v>0</v>
      </c>
      <c r="AA38" s="20">
        <v>0</v>
      </c>
      <c r="AB38" s="16" t="s">
        <v>6</v>
      </c>
      <c r="AC38" s="16" t="s">
        <v>6</v>
      </c>
      <c r="AD38" s="16" t="s">
        <v>6</v>
      </c>
      <c r="AE38" s="16" t="s">
        <v>6</v>
      </c>
      <c r="AF38" s="16" t="s">
        <v>6</v>
      </c>
      <c r="AG38" s="17" t="s">
        <v>6</v>
      </c>
    </row>
    <row r="39" spans="1:33" ht="45" customHeight="1">
      <c r="A39" s="17">
        <v>2</v>
      </c>
      <c r="B39" s="18" t="s">
        <v>47</v>
      </c>
      <c r="C39" s="57" t="s">
        <v>456</v>
      </c>
      <c r="D39" s="57" t="s">
        <v>466</v>
      </c>
      <c r="E39" s="18" t="s">
        <v>459</v>
      </c>
      <c r="F39" s="18" t="s">
        <v>458</v>
      </c>
      <c r="G39" s="18" t="s">
        <v>92</v>
      </c>
      <c r="H39" s="57" t="s">
        <v>457</v>
      </c>
      <c r="I39" s="18" t="s">
        <v>463</v>
      </c>
      <c r="J39" s="18" t="s">
        <v>464</v>
      </c>
      <c r="K39" s="18" t="s">
        <v>92</v>
      </c>
      <c r="L39" s="18" t="s">
        <v>460</v>
      </c>
      <c r="M39" s="18" t="s">
        <v>92</v>
      </c>
      <c r="N39" s="18" t="s">
        <v>462</v>
      </c>
      <c r="O39" s="18" t="s">
        <v>465</v>
      </c>
      <c r="P39" s="18" t="s">
        <v>461</v>
      </c>
      <c r="Q39" s="18" t="s">
        <v>50</v>
      </c>
      <c r="R39" s="18" t="s">
        <v>50</v>
      </c>
      <c r="S39" s="18" t="s">
        <v>50</v>
      </c>
      <c r="T39" s="18" t="s">
        <v>50</v>
      </c>
      <c r="U39" s="18" t="s">
        <v>455</v>
      </c>
      <c r="V39" s="19" t="s">
        <v>454</v>
      </c>
      <c r="W39" s="16">
        <v>2718</v>
      </c>
      <c r="X39" s="16">
        <v>763200</v>
      </c>
      <c r="Y39" s="16" t="s">
        <v>6</v>
      </c>
      <c r="Z39" s="16">
        <v>45</v>
      </c>
      <c r="AA39" s="20">
        <v>122300</v>
      </c>
      <c r="AB39" s="16" t="s">
        <v>6</v>
      </c>
      <c r="AC39" s="16" t="s">
        <v>6</v>
      </c>
      <c r="AD39" s="16" t="s">
        <v>6</v>
      </c>
      <c r="AE39" s="16" t="s">
        <v>6</v>
      </c>
      <c r="AF39" s="16" t="s">
        <v>6</v>
      </c>
      <c r="AG39" s="21" t="s">
        <v>6</v>
      </c>
    </row>
    <row r="40" spans="1:33" ht="97.5" customHeight="1">
      <c r="A40" s="17">
        <v>3</v>
      </c>
      <c r="B40" s="18" t="s">
        <v>450</v>
      </c>
      <c r="C40" s="18" t="s">
        <v>275</v>
      </c>
      <c r="D40" s="18" t="s">
        <v>276</v>
      </c>
      <c r="E40" s="18" t="s">
        <v>277</v>
      </c>
      <c r="F40" s="18" t="s">
        <v>278</v>
      </c>
      <c r="G40" s="18" t="s">
        <v>279</v>
      </c>
      <c r="H40" s="18" t="s">
        <v>280</v>
      </c>
      <c r="I40" s="18" t="s">
        <v>281</v>
      </c>
      <c r="J40" s="18" t="s">
        <v>282</v>
      </c>
      <c r="K40" s="18" t="s">
        <v>92</v>
      </c>
      <c r="L40" s="18" t="s">
        <v>283</v>
      </c>
      <c r="M40" s="18" t="s">
        <v>92</v>
      </c>
      <c r="N40" s="18" t="s">
        <v>284</v>
      </c>
      <c r="O40" s="18" t="s">
        <v>285</v>
      </c>
      <c r="P40" s="18" t="s">
        <v>286</v>
      </c>
      <c r="Q40" s="18" t="s">
        <v>50</v>
      </c>
      <c r="R40" s="18" t="s">
        <v>50</v>
      </c>
      <c r="S40" s="18" t="s">
        <v>50</v>
      </c>
      <c r="T40" s="18" t="s">
        <v>50</v>
      </c>
      <c r="U40" s="18" t="s">
        <v>275</v>
      </c>
      <c r="V40" s="19" t="s">
        <v>51</v>
      </c>
      <c r="W40" s="16">
        <v>28</v>
      </c>
      <c r="X40" s="16">
        <v>2858400</v>
      </c>
      <c r="Y40" s="16" t="s">
        <v>6</v>
      </c>
      <c r="Z40" s="16">
        <v>0</v>
      </c>
      <c r="AA40" s="20">
        <v>0</v>
      </c>
      <c r="AB40" s="16" t="s">
        <v>6</v>
      </c>
      <c r="AC40" s="16" t="s">
        <v>6</v>
      </c>
      <c r="AD40" s="16" t="s">
        <v>6</v>
      </c>
      <c r="AE40" s="16" t="s">
        <v>6</v>
      </c>
      <c r="AF40" s="16" t="s">
        <v>6</v>
      </c>
      <c r="AG40" s="21" t="s">
        <v>6</v>
      </c>
    </row>
    <row r="41" spans="1:33" ht="97.5" customHeight="1">
      <c r="A41" s="17">
        <v>4</v>
      </c>
      <c r="B41" s="18" t="s">
        <v>68</v>
      </c>
      <c r="C41" s="18" t="s">
        <v>287</v>
      </c>
      <c r="D41" s="18" t="s">
        <v>288</v>
      </c>
      <c r="E41" s="18" t="s">
        <v>289</v>
      </c>
      <c r="F41" s="18" t="s">
        <v>290</v>
      </c>
      <c r="G41" s="18" t="s">
        <v>291</v>
      </c>
      <c r="H41" s="18" t="s">
        <v>292</v>
      </c>
      <c r="I41" s="18" t="s">
        <v>293</v>
      </c>
      <c r="J41" s="18" t="s">
        <v>294</v>
      </c>
      <c r="K41" s="18" t="s">
        <v>92</v>
      </c>
      <c r="L41" s="18" t="s">
        <v>295</v>
      </c>
      <c r="M41" s="18" t="s">
        <v>92</v>
      </c>
      <c r="N41" s="18" t="s">
        <v>296</v>
      </c>
      <c r="O41" s="18" t="s">
        <v>297</v>
      </c>
      <c r="P41" s="18" t="s">
        <v>298</v>
      </c>
      <c r="Q41" s="18" t="s">
        <v>50</v>
      </c>
      <c r="R41" s="18" t="s">
        <v>50</v>
      </c>
      <c r="S41" s="18" t="s">
        <v>50</v>
      </c>
      <c r="T41" s="18" t="s">
        <v>50</v>
      </c>
      <c r="U41" s="18" t="s">
        <v>287</v>
      </c>
      <c r="V41" s="19" t="s">
        <v>51</v>
      </c>
      <c r="W41" s="16">
        <v>43</v>
      </c>
      <c r="X41" s="16">
        <v>4746000</v>
      </c>
      <c r="Y41" s="16" t="s">
        <v>6</v>
      </c>
      <c r="Z41" s="16">
        <v>0</v>
      </c>
      <c r="AA41" s="20">
        <v>0</v>
      </c>
      <c r="AB41" s="16" t="s">
        <v>6</v>
      </c>
      <c r="AC41" s="16" t="s">
        <v>6</v>
      </c>
      <c r="AD41" s="16" t="s">
        <v>6</v>
      </c>
      <c r="AE41" s="16" t="s">
        <v>6</v>
      </c>
      <c r="AF41" s="16" t="s">
        <v>6</v>
      </c>
      <c r="AG41" s="21" t="s">
        <v>6</v>
      </c>
    </row>
    <row r="42" spans="1:33" ht="93.75">
      <c r="A42" s="17">
        <v>5</v>
      </c>
      <c r="B42" s="18" t="s">
        <v>452</v>
      </c>
      <c r="C42" s="18" t="s">
        <v>299</v>
      </c>
      <c r="D42" s="18" t="s">
        <v>300</v>
      </c>
      <c r="E42" s="18" t="s">
        <v>301</v>
      </c>
      <c r="F42" s="18" t="s">
        <v>302</v>
      </c>
      <c r="G42" s="18" t="s">
        <v>303</v>
      </c>
      <c r="H42" s="18" t="s">
        <v>304</v>
      </c>
      <c r="I42" s="18" t="s">
        <v>305</v>
      </c>
      <c r="J42" s="18" t="s">
        <v>306</v>
      </c>
      <c r="K42" s="18" t="s">
        <v>92</v>
      </c>
      <c r="L42" s="18" t="s">
        <v>307</v>
      </c>
      <c r="M42" s="18" t="s">
        <v>92</v>
      </c>
      <c r="N42" s="18" t="s">
        <v>308</v>
      </c>
      <c r="O42" s="18" t="s">
        <v>309</v>
      </c>
      <c r="P42" s="18" t="s">
        <v>310</v>
      </c>
      <c r="Q42" s="18" t="s">
        <v>50</v>
      </c>
      <c r="R42" s="18" t="s">
        <v>50</v>
      </c>
      <c r="S42" s="18" t="s">
        <v>50</v>
      </c>
      <c r="T42" s="18" t="s">
        <v>50</v>
      </c>
      <c r="U42" s="18" t="s">
        <v>299</v>
      </c>
      <c r="V42" s="19" t="s">
        <v>51</v>
      </c>
      <c r="W42" s="16">
        <v>6</v>
      </c>
      <c r="X42" s="16">
        <v>1845200</v>
      </c>
      <c r="Y42" s="16" t="s">
        <v>6</v>
      </c>
      <c r="Z42" s="16">
        <v>0</v>
      </c>
      <c r="AA42" s="20">
        <v>0</v>
      </c>
      <c r="AB42" s="16" t="s">
        <v>6</v>
      </c>
      <c r="AC42" s="16" t="s">
        <v>6</v>
      </c>
      <c r="AD42" s="16" t="s">
        <v>6</v>
      </c>
      <c r="AE42" s="16" t="s">
        <v>6</v>
      </c>
      <c r="AF42" s="16" t="s">
        <v>6</v>
      </c>
      <c r="AG42" s="21" t="s">
        <v>6</v>
      </c>
    </row>
    <row r="43" spans="1:33" ht="39.75" customHeight="1">
      <c r="A43" s="19"/>
      <c r="B43" s="22" t="s">
        <v>11</v>
      </c>
      <c r="C43" s="16" t="s">
        <v>6</v>
      </c>
      <c r="D43" s="16" t="s">
        <v>6</v>
      </c>
      <c r="E43" s="16" t="s">
        <v>6</v>
      </c>
      <c r="F43" s="16" t="s">
        <v>6</v>
      </c>
      <c r="G43" s="16" t="s">
        <v>6</v>
      </c>
      <c r="H43" s="16" t="s">
        <v>6</v>
      </c>
      <c r="I43" s="16" t="s">
        <v>6</v>
      </c>
      <c r="J43" s="16" t="s">
        <v>6</v>
      </c>
      <c r="K43" s="16" t="s">
        <v>6</v>
      </c>
      <c r="L43" s="16" t="s">
        <v>6</v>
      </c>
      <c r="M43" s="16" t="s">
        <v>6</v>
      </c>
      <c r="N43" s="16" t="s">
        <v>6</v>
      </c>
      <c r="O43" s="16" t="s">
        <v>6</v>
      </c>
      <c r="P43" s="16" t="s">
        <v>6</v>
      </c>
      <c r="Q43" s="16" t="s">
        <v>6</v>
      </c>
      <c r="R43" s="16" t="s">
        <v>6</v>
      </c>
      <c r="S43" s="16" t="s">
        <v>6</v>
      </c>
      <c r="T43" s="16" t="s">
        <v>6</v>
      </c>
      <c r="U43" s="16" t="s">
        <v>6</v>
      </c>
      <c r="V43" s="16" t="s">
        <v>6</v>
      </c>
      <c r="W43" s="16" t="s">
        <v>6</v>
      </c>
      <c r="X43" s="16">
        <v>10634500</v>
      </c>
      <c r="Y43" s="16">
        <v>0</v>
      </c>
      <c r="Z43" s="16" t="s">
        <v>6</v>
      </c>
      <c r="AA43" s="16">
        <v>122300</v>
      </c>
      <c r="AB43" s="16">
        <v>0</v>
      </c>
      <c r="AC43" s="16">
        <v>132700</v>
      </c>
      <c r="AD43" s="16">
        <v>0</v>
      </c>
      <c r="AE43" s="16">
        <v>10644900</v>
      </c>
      <c r="AF43" s="16" t="s">
        <v>6</v>
      </c>
      <c r="AG43" s="21" t="s">
        <v>6</v>
      </c>
    </row>
    <row r="44" spans="1:33" ht="33.75" customHeight="1">
      <c r="A44" s="74" t="s">
        <v>71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6"/>
    </row>
    <row r="45" spans="1:33" ht="94.5" customHeight="1">
      <c r="A45" s="17">
        <v>1</v>
      </c>
      <c r="B45" s="18" t="s">
        <v>60</v>
      </c>
      <c r="C45" s="18" t="s">
        <v>311</v>
      </c>
      <c r="D45" s="18" t="s">
        <v>312</v>
      </c>
      <c r="E45" s="18" t="s">
        <v>313</v>
      </c>
      <c r="F45" s="18" t="s">
        <v>314</v>
      </c>
      <c r="G45" s="18" t="s">
        <v>279</v>
      </c>
      <c r="H45" s="18" t="s">
        <v>315</v>
      </c>
      <c r="I45" s="18" t="s">
        <v>316</v>
      </c>
      <c r="J45" s="18" t="s">
        <v>317</v>
      </c>
      <c r="K45" s="18" t="s">
        <v>92</v>
      </c>
      <c r="L45" s="18" t="s">
        <v>318</v>
      </c>
      <c r="M45" s="18" t="s">
        <v>92</v>
      </c>
      <c r="N45" s="18" t="s">
        <v>319</v>
      </c>
      <c r="O45" s="18" t="s">
        <v>320</v>
      </c>
      <c r="P45" s="18" t="s">
        <v>321</v>
      </c>
      <c r="Q45" s="18" t="s">
        <v>50</v>
      </c>
      <c r="R45" s="18" t="s">
        <v>50</v>
      </c>
      <c r="S45" s="18" t="s">
        <v>50</v>
      </c>
      <c r="T45" s="18" t="s">
        <v>50</v>
      </c>
      <c r="U45" s="18" t="s">
        <v>311</v>
      </c>
      <c r="V45" s="19" t="s">
        <v>51</v>
      </c>
      <c r="W45" s="16">
        <v>63</v>
      </c>
      <c r="X45" s="16">
        <v>6954500</v>
      </c>
      <c r="Y45" s="16" t="s">
        <v>6</v>
      </c>
      <c r="Z45" s="16">
        <v>0</v>
      </c>
      <c r="AA45" s="20">
        <v>0</v>
      </c>
      <c r="AB45" s="16" t="s">
        <v>6</v>
      </c>
      <c r="AC45" s="16" t="s">
        <v>6</v>
      </c>
      <c r="AD45" s="16" t="s">
        <v>6</v>
      </c>
      <c r="AE45" s="16" t="s">
        <v>6</v>
      </c>
      <c r="AF45" s="16" t="s">
        <v>6</v>
      </c>
      <c r="AG45" s="17" t="s">
        <v>6</v>
      </c>
    </row>
    <row r="46" spans="1:33" ht="94.5" customHeight="1">
      <c r="A46" s="17">
        <v>2</v>
      </c>
      <c r="B46" s="18" t="s">
        <v>61</v>
      </c>
      <c r="C46" s="18" t="s">
        <v>322</v>
      </c>
      <c r="D46" s="18" t="s">
        <v>323</v>
      </c>
      <c r="E46" s="18" t="s">
        <v>324</v>
      </c>
      <c r="F46" s="18" t="s">
        <v>325</v>
      </c>
      <c r="G46" s="18" t="s">
        <v>326</v>
      </c>
      <c r="H46" s="18" t="s">
        <v>327</v>
      </c>
      <c r="I46" s="18" t="s">
        <v>328</v>
      </c>
      <c r="J46" s="18" t="s">
        <v>329</v>
      </c>
      <c r="K46" s="18" t="s">
        <v>92</v>
      </c>
      <c r="L46" s="18" t="s">
        <v>330</v>
      </c>
      <c r="M46" s="18" t="s">
        <v>92</v>
      </c>
      <c r="N46" s="18" t="s">
        <v>331</v>
      </c>
      <c r="O46" s="18" t="s">
        <v>332</v>
      </c>
      <c r="P46" s="18" t="s">
        <v>333</v>
      </c>
      <c r="Q46" s="18" t="s">
        <v>50</v>
      </c>
      <c r="R46" s="18" t="s">
        <v>50</v>
      </c>
      <c r="S46" s="18" t="s">
        <v>50</v>
      </c>
      <c r="T46" s="18" t="s">
        <v>50</v>
      </c>
      <c r="U46" s="18" t="s">
        <v>322</v>
      </c>
      <c r="V46" s="19" t="s">
        <v>51</v>
      </c>
      <c r="W46" s="16">
        <v>78</v>
      </c>
      <c r="X46" s="16">
        <v>7247300</v>
      </c>
      <c r="Y46" s="16" t="s">
        <v>6</v>
      </c>
      <c r="Z46" s="16">
        <v>0</v>
      </c>
      <c r="AA46" s="20">
        <v>0</v>
      </c>
      <c r="AB46" s="16" t="s">
        <v>6</v>
      </c>
      <c r="AC46" s="16" t="s">
        <v>6</v>
      </c>
      <c r="AD46" s="16" t="s">
        <v>6</v>
      </c>
      <c r="AE46" s="16" t="s">
        <v>6</v>
      </c>
      <c r="AF46" s="16" t="s">
        <v>6</v>
      </c>
      <c r="AG46" s="21" t="s">
        <v>6</v>
      </c>
    </row>
    <row r="47" spans="1:33" ht="94.5" customHeight="1">
      <c r="A47" s="17">
        <v>3</v>
      </c>
      <c r="B47" s="18" t="s">
        <v>451</v>
      </c>
      <c r="C47" s="18" t="s">
        <v>334</v>
      </c>
      <c r="D47" s="18" t="s">
        <v>335</v>
      </c>
      <c r="E47" s="18" t="s">
        <v>336</v>
      </c>
      <c r="F47" s="18" t="s">
        <v>337</v>
      </c>
      <c r="G47" s="18" t="s">
        <v>338</v>
      </c>
      <c r="H47" s="18" t="s">
        <v>339</v>
      </c>
      <c r="I47" s="18" t="s">
        <v>340</v>
      </c>
      <c r="J47" s="18" t="s">
        <v>341</v>
      </c>
      <c r="K47" s="18" t="s">
        <v>92</v>
      </c>
      <c r="L47" s="18" t="s">
        <v>342</v>
      </c>
      <c r="M47" s="18" t="s">
        <v>92</v>
      </c>
      <c r="N47" s="18" t="s">
        <v>343</v>
      </c>
      <c r="O47" s="18" t="s">
        <v>344</v>
      </c>
      <c r="P47" s="18" t="s">
        <v>345</v>
      </c>
      <c r="Q47" s="18" t="s">
        <v>50</v>
      </c>
      <c r="R47" s="18" t="s">
        <v>50</v>
      </c>
      <c r="S47" s="18" t="s">
        <v>50</v>
      </c>
      <c r="T47" s="18" t="s">
        <v>50</v>
      </c>
      <c r="U47" s="18" t="s">
        <v>334</v>
      </c>
      <c r="V47" s="19" t="s">
        <v>51</v>
      </c>
      <c r="W47" s="16">
        <v>10</v>
      </c>
      <c r="X47" s="16">
        <v>1914900</v>
      </c>
      <c r="Y47" s="16" t="s">
        <v>6</v>
      </c>
      <c r="Z47" s="16">
        <v>0</v>
      </c>
      <c r="AA47" s="20">
        <v>0</v>
      </c>
      <c r="AB47" s="16" t="s">
        <v>6</v>
      </c>
      <c r="AC47" s="16" t="s">
        <v>6</v>
      </c>
      <c r="AD47" s="16" t="s">
        <v>6</v>
      </c>
      <c r="AE47" s="16" t="s">
        <v>6</v>
      </c>
      <c r="AF47" s="16" t="s">
        <v>6</v>
      </c>
      <c r="AG47" s="21" t="s">
        <v>6</v>
      </c>
    </row>
    <row r="48" spans="1:33" ht="38.25" customHeight="1">
      <c r="A48" s="19"/>
      <c r="B48" s="22" t="s">
        <v>11</v>
      </c>
      <c r="C48" s="16" t="s">
        <v>6</v>
      </c>
      <c r="D48" s="16" t="s">
        <v>6</v>
      </c>
      <c r="E48" s="16" t="s">
        <v>6</v>
      </c>
      <c r="F48" s="16" t="s">
        <v>6</v>
      </c>
      <c r="G48" s="16" t="s">
        <v>6</v>
      </c>
      <c r="H48" s="16" t="s">
        <v>6</v>
      </c>
      <c r="I48" s="16" t="s">
        <v>6</v>
      </c>
      <c r="J48" s="16" t="s">
        <v>6</v>
      </c>
      <c r="K48" s="16" t="s">
        <v>6</v>
      </c>
      <c r="L48" s="16" t="s">
        <v>6</v>
      </c>
      <c r="M48" s="16" t="s">
        <v>6</v>
      </c>
      <c r="N48" s="16" t="s">
        <v>6</v>
      </c>
      <c r="O48" s="16" t="s">
        <v>6</v>
      </c>
      <c r="P48" s="16" t="s">
        <v>6</v>
      </c>
      <c r="Q48" s="16" t="s">
        <v>6</v>
      </c>
      <c r="R48" s="16" t="s">
        <v>6</v>
      </c>
      <c r="S48" s="16" t="s">
        <v>6</v>
      </c>
      <c r="T48" s="16" t="s">
        <v>6</v>
      </c>
      <c r="U48" s="16" t="s">
        <v>6</v>
      </c>
      <c r="V48" s="16" t="s">
        <v>6</v>
      </c>
      <c r="W48" s="16" t="s">
        <v>6</v>
      </c>
      <c r="X48" s="16">
        <v>16116700</v>
      </c>
      <c r="Y48" s="16">
        <v>0</v>
      </c>
      <c r="Z48" s="16" t="s">
        <v>6</v>
      </c>
      <c r="AA48" s="16">
        <v>0</v>
      </c>
      <c r="AB48" s="16">
        <v>0</v>
      </c>
      <c r="AC48" s="16">
        <v>69700</v>
      </c>
      <c r="AD48" s="16">
        <v>0</v>
      </c>
      <c r="AE48" s="16">
        <v>16186400</v>
      </c>
      <c r="AF48" s="16" t="s">
        <v>6</v>
      </c>
      <c r="AG48" s="21" t="s">
        <v>6</v>
      </c>
    </row>
    <row r="49" spans="1:33" ht="36.75" customHeight="1">
      <c r="A49" s="74" t="s">
        <v>72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6"/>
    </row>
    <row r="50" spans="1:33" ht="97.5" customHeight="1">
      <c r="A50" s="17">
        <v>1</v>
      </c>
      <c r="B50" s="18" t="s">
        <v>60</v>
      </c>
      <c r="C50" s="18" t="s">
        <v>346</v>
      </c>
      <c r="D50" s="18" t="s">
        <v>347</v>
      </c>
      <c r="E50" s="18" t="s">
        <v>348</v>
      </c>
      <c r="F50" s="18" t="s">
        <v>349</v>
      </c>
      <c r="G50" s="18" t="s">
        <v>350</v>
      </c>
      <c r="H50" s="18" t="s">
        <v>351</v>
      </c>
      <c r="I50" s="18" t="s">
        <v>352</v>
      </c>
      <c r="J50" s="18" t="s">
        <v>353</v>
      </c>
      <c r="K50" s="18" t="s">
        <v>92</v>
      </c>
      <c r="L50" s="18" t="s">
        <v>354</v>
      </c>
      <c r="M50" s="18" t="s">
        <v>92</v>
      </c>
      <c r="N50" s="18" t="s">
        <v>355</v>
      </c>
      <c r="O50" s="18" t="s">
        <v>356</v>
      </c>
      <c r="P50" s="18" t="s">
        <v>357</v>
      </c>
      <c r="Q50" s="18" t="s">
        <v>50</v>
      </c>
      <c r="R50" s="18" t="s">
        <v>50</v>
      </c>
      <c r="S50" s="18" t="s">
        <v>50</v>
      </c>
      <c r="T50" s="18" t="s">
        <v>50</v>
      </c>
      <c r="U50" s="18" t="s">
        <v>346</v>
      </c>
      <c r="V50" s="19" t="s">
        <v>51</v>
      </c>
      <c r="W50" s="16">
        <v>47</v>
      </c>
      <c r="X50" s="16">
        <v>3433800</v>
      </c>
      <c r="Y50" s="16" t="s">
        <v>6</v>
      </c>
      <c r="Z50" s="16">
        <v>0</v>
      </c>
      <c r="AA50" s="20">
        <v>0</v>
      </c>
      <c r="AB50" s="16" t="s">
        <v>6</v>
      </c>
      <c r="AC50" s="16" t="s">
        <v>6</v>
      </c>
      <c r="AD50" s="16" t="s">
        <v>6</v>
      </c>
      <c r="AE50" s="16" t="s">
        <v>6</v>
      </c>
      <c r="AF50" s="16" t="s">
        <v>6</v>
      </c>
      <c r="AG50" s="17" t="s">
        <v>6</v>
      </c>
    </row>
    <row r="51" spans="1:33" ht="93.75">
      <c r="A51" s="17">
        <v>2</v>
      </c>
      <c r="B51" s="18" t="s">
        <v>61</v>
      </c>
      <c r="C51" s="18" t="s">
        <v>358</v>
      </c>
      <c r="D51" s="18" t="s">
        <v>359</v>
      </c>
      <c r="E51" s="18" t="s">
        <v>360</v>
      </c>
      <c r="F51" s="18" t="s">
        <v>361</v>
      </c>
      <c r="G51" s="18" t="s">
        <v>362</v>
      </c>
      <c r="H51" s="18" t="s">
        <v>363</v>
      </c>
      <c r="I51" s="18" t="s">
        <v>364</v>
      </c>
      <c r="J51" s="18" t="s">
        <v>365</v>
      </c>
      <c r="K51" s="18" t="s">
        <v>92</v>
      </c>
      <c r="L51" s="18" t="s">
        <v>366</v>
      </c>
      <c r="M51" s="18" t="s">
        <v>92</v>
      </c>
      <c r="N51" s="18" t="s">
        <v>367</v>
      </c>
      <c r="O51" s="18" t="s">
        <v>368</v>
      </c>
      <c r="P51" s="18" t="s">
        <v>369</v>
      </c>
      <c r="Q51" s="18" t="s">
        <v>50</v>
      </c>
      <c r="R51" s="18" t="s">
        <v>50</v>
      </c>
      <c r="S51" s="18" t="s">
        <v>50</v>
      </c>
      <c r="T51" s="18" t="s">
        <v>50</v>
      </c>
      <c r="U51" s="18" t="s">
        <v>358</v>
      </c>
      <c r="V51" s="19" t="s">
        <v>51</v>
      </c>
      <c r="W51" s="16">
        <v>53</v>
      </c>
      <c r="X51" s="16">
        <v>5745300</v>
      </c>
      <c r="Y51" s="16" t="s">
        <v>6</v>
      </c>
      <c r="Z51" s="16">
        <v>0</v>
      </c>
      <c r="AA51" s="20">
        <v>0</v>
      </c>
      <c r="AB51" s="16" t="s">
        <v>6</v>
      </c>
      <c r="AC51" s="16" t="s">
        <v>6</v>
      </c>
      <c r="AD51" s="16" t="s">
        <v>6</v>
      </c>
      <c r="AE51" s="16" t="s">
        <v>6</v>
      </c>
      <c r="AF51" s="16" t="s">
        <v>6</v>
      </c>
      <c r="AG51" s="21" t="s">
        <v>6</v>
      </c>
    </row>
    <row r="52" spans="1:33" ht="32.25" customHeight="1">
      <c r="A52" s="19"/>
      <c r="B52" s="22" t="s">
        <v>11</v>
      </c>
      <c r="C52" s="16" t="s">
        <v>6</v>
      </c>
      <c r="D52" s="16" t="s">
        <v>6</v>
      </c>
      <c r="E52" s="16" t="s">
        <v>6</v>
      </c>
      <c r="F52" s="16" t="s">
        <v>6</v>
      </c>
      <c r="G52" s="16" t="s">
        <v>6</v>
      </c>
      <c r="H52" s="16" t="s">
        <v>6</v>
      </c>
      <c r="I52" s="16" t="s">
        <v>6</v>
      </c>
      <c r="J52" s="16" t="s">
        <v>6</v>
      </c>
      <c r="K52" s="16" t="s">
        <v>6</v>
      </c>
      <c r="L52" s="16" t="s">
        <v>6</v>
      </c>
      <c r="M52" s="16" t="s">
        <v>6</v>
      </c>
      <c r="N52" s="16" t="s">
        <v>6</v>
      </c>
      <c r="O52" s="16" t="s">
        <v>6</v>
      </c>
      <c r="P52" s="16" t="s">
        <v>6</v>
      </c>
      <c r="Q52" s="16" t="s">
        <v>6</v>
      </c>
      <c r="R52" s="16" t="s">
        <v>6</v>
      </c>
      <c r="S52" s="16" t="s">
        <v>6</v>
      </c>
      <c r="T52" s="16" t="s">
        <v>6</v>
      </c>
      <c r="U52" s="16" t="s">
        <v>6</v>
      </c>
      <c r="V52" s="16" t="s">
        <v>6</v>
      </c>
      <c r="W52" s="16" t="s">
        <v>6</v>
      </c>
      <c r="X52" s="16">
        <v>9179100</v>
      </c>
      <c r="Y52" s="16">
        <v>0</v>
      </c>
      <c r="Z52" s="16" t="s">
        <v>6</v>
      </c>
      <c r="AA52" s="16">
        <v>0</v>
      </c>
      <c r="AB52" s="16">
        <v>0</v>
      </c>
      <c r="AC52" s="16">
        <v>14700</v>
      </c>
      <c r="AD52" s="16">
        <v>0</v>
      </c>
      <c r="AE52" s="16">
        <v>9193800</v>
      </c>
      <c r="AF52" s="16" t="s">
        <v>6</v>
      </c>
      <c r="AG52" s="21" t="s">
        <v>6</v>
      </c>
    </row>
    <row r="53" spans="1:33" ht="33.75" customHeight="1">
      <c r="A53" s="74" t="s">
        <v>78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6"/>
    </row>
    <row r="54" spans="1:33" ht="96" customHeight="1">
      <c r="A54" s="17">
        <v>1</v>
      </c>
      <c r="B54" s="18" t="s">
        <v>60</v>
      </c>
      <c r="C54" s="18" t="s">
        <v>370</v>
      </c>
      <c r="D54" s="18" t="s">
        <v>371</v>
      </c>
      <c r="E54" s="18" t="s">
        <v>372</v>
      </c>
      <c r="F54" s="18" t="s">
        <v>373</v>
      </c>
      <c r="G54" s="18" t="s">
        <v>374</v>
      </c>
      <c r="H54" s="18" t="s">
        <v>375</v>
      </c>
      <c r="I54" s="18" t="s">
        <v>376</v>
      </c>
      <c r="J54" s="18" t="s">
        <v>377</v>
      </c>
      <c r="K54" s="18" t="s">
        <v>92</v>
      </c>
      <c r="L54" s="18" t="s">
        <v>378</v>
      </c>
      <c r="M54" s="18" t="s">
        <v>92</v>
      </c>
      <c r="N54" s="18" t="s">
        <v>379</v>
      </c>
      <c r="O54" s="18" t="s">
        <v>120</v>
      </c>
      <c r="P54" s="18" t="s">
        <v>380</v>
      </c>
      <c r="Q54" s="18" t="s">
        <v>50</v>
      </c>
      <c r="R54" s="18" t="s">
        <v>50</v>
      </c>
      <c r="S54" s="18" t="s">
        <v>50</v>
      </c>
      <c r="T54" s="18" t="s">
        <v>50</v>
      </c>
      <c r="U54" s="18" t="s">
        <v>370</v>
      </c>
      <c r="V54" s="19" t="s">
        <v>51</v>
      </c>
      <c r="W54" s="16">
        <v>29</v>
      </c>
      <c r="X54" s="16">
        <v>3127300</v>
      </c>
      <c r="Y54" s="16" t="s">
        <v>6</v>
      </c>
      <c r="Z54" s="16">
        <v>0</v>
      </c>
      <c r="AA54" s="20">
        <v>0</v>
      </c>
      <c r="AB54" s="16" t="s">
        <v>6</v>
      </c>
      <c r="AC54" s="16" t="s">
        <v>6</v>
      </c>
      <c r="AD54" s="16" t="s">
        <v>6</v>
      </c>
      <c r="AE54" s="16" t="s">
        <v>6</v>
      </c>
      <c r="AF54" s="16" t="s">
        <v>6</v>
      </c>
      <c r="AG54" s="17" t="s">
        <v>6</v>
      </c>
    </row>
    <row r="55" spans="1:33" ht="93.75">
      <c r="A55" s="17">
        <v>2</v>
      </c>
      <c r="B55" s="18" t="s">
        <v>61</v>
      </c>
      <c r="C55" s="18" t="s">
        <v>381</v>
      </c>
      <c r="D55" s="18" t="s">
        <v>382</v>
      </c>
      <c r="E55" s="18" t="s">
        <v>383</v>
      </c>
      <c r="F55" s="18" t="s">
        <v>384</v>
      </c>
      <c r="G55" s="18" t="s">
        <v>385</v>
      </c>
      <c r="H55" s="18" t="s">
        <v>386</v>
      </c>
      <c r="I55" s="18" t="s">
        <v>387</v>
      </c>
      <c r="J55" s="18" t="s">
        <v>388</v>
      </c>
      <c r="K55" s="18" t="s">
        <v>92</v>
      </c>
      <c r="L55" s="18" t="s">
        <v>389</v>
      </c>
      <c r="M55" s="18" t="s">
        <v>92</v>
      </c>
      <c r="N55" s="18" t="s">
        <v>390</v>
      </c>
      <c r="O55" s="18" t="s">
        <v>391</v>
      </c>
      <c r="P55" s="18" t="s">
        <v>392</v>
      </c>
      <c r="Q55" s="18" t="s">
        <v>50</v>
      </c>
      <c r="R55" s="18" t="s">
        <v>50</v>
      </c>
      <c r="S55" s="18" t="s">
        <v>50</v>
      </c>
      <c r="T55" s="18" t="s">
        <v>50</v>
      </c>
      <c r="U55" s="18" t="s">
        <v>381</v>
      </c>
      <c r="V55" s="19" t="s">
        <v>51</v>
      </c>
      <c r="W55" s="16">
        <v>45</v>
      </c>
      <c r="X55" s="16">
        <v>5026800</v>
      </c>
      <c r="Y55" s="16" t="s">
        <v>6</v>
      </c>
      <c r="Z55" s="16">
        <v>0</v>
      </c>
      <c r="AA55" s="20">
        <v>0</v>
      </c>
      <c r="AB55" s="16" t="s">
        <v>6</v>
      </c>
      <c r="AC55" s="16" t="s">
        <v>6</v>
      </c>
      <c r="AD55" s="16" t="s">
        <v>6</v>
      </c>
      <c r="AE55" s="16" t="s">
        <v>6</v>
      </c>
      <c r="AF55" s="16" t="s">
        <v>6</v>
      </c>
      <c r="AG55" s="21" t="s">
        <v>6</v>
      </c>
    </row>
    <row r="56" spans="1:33" ht="33.75" customHeight="1">
      <c r="A56" s="19"/>
      <c r="B56" s="22" t="s">
        <v>11</v>
      </c>
      <c r="C56" s="16" t="s">
        <v>6</v>
      </c>
      <c r="D56" s="16" t="s">
        <v>6</v>
      </c>
      <c r="E56" s="16" t="s">
        <v>6</v>
      </c>
      <c r="F56" s="16" t="s">
        <v>6</v>
      </c>
      <c r="G56" s="16" t="s">
        <v>6</v>
      </c>
      <c r="H56" s="16" t="s">
        <v>6</v>
      </c>
      <c r="I56" s="16" t="s">
        <v>6</v>
      </c>
      <c r="J56" s="16" t="s">
        <v>6</v>
      </c>
      <c r="K56" s="16" t="s">
        <v>6</v>
      </c>
      <c r="L56" s="16" t="s">
        <v>6</v>
      </c>
      <c r="M56" s="16" t="s">
        <v>6</v>
      </c>
      <c r="N56" s="16" t="s">
        <v>6</v>
      </c>
      <c r="O56" s="16" t="s">
        <v>6</v>
      </c>
      <c r="P56" s="16" t="s">
        <v>6</v>
      </c>
      <c r="Q56" s="16" t="s">
        <v>6</v>
      </c>
      <c r="R56" s="16" t="s">
        <v>6</v>
      </c>
      <c r="S56" s="16" t="s">
        <v>6</v>
      </c>
      <c r="T56" s="16" t="s">
        <v>6</v>
      </c>
      <c r="U56" s="16" t="s">
        <v>6</v>
      </c>
      <c r="V56" s="16" t="s">
        <v>6</v>
      </c>
      <c r="W56" s="16" t="s">
        <v>6</v>
      </c>
      <c r="X56" s="16">
        <v>8154100</v>
      </c>
      <c r="Y56" s="16">
        <v>0</v>
      </c>
      <c r="Z56" s="16" t="s">
        <v>6</v>
      </c>
      <c r="AA56" s="16">
        <v>0</v>
      </c>
      <c r="AB56" s="16">
        <v>0</v>
      </c>
      <c r="AC56" s="16">
        <v>41700</v>
      </c>
      <c r="AD56" s="16">
        <v>0</v>
      </c>
      <c r="AE56" s="16">
        <v>8195800</v>
      </c>
      <c r="AF56" s="16" t="s">
        <v>6</v>
      </c>
      <c r="AG56" s="21" t="s">
        <v>6</v>
      </c>
    </row>
    <row r="57" spans="1:33" ht="35.25" customHeight="1">
      <c r="A57" s="74" t="s">
        <v>79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6"/>
    </row>
    <row r="58" spans="1:33" ht="99" customHeight="1">
      <c r="A58" s="17">
        <v>1</v>
      </c>
      <c r="B58" s="18" t="s">
        <v>46</v>
      </c>
      <c r="C58" s="18" t="s">
        <v>393</v>
      </c>
      <c r="D58" s="18" t="s">
        <v>394</v>
      </c>
      <c r="E58" s="18" t="s">
        <v>395</v>
      </c>
      <c r="F58" s="18" t="s">
        <v>92</v>
      </c>
      <c r="G58" s="18" t="s">
        <v>396</v>
      </c>
      <c r="H58" s="18" t="s">
        <v>397</v>
      </c>
      <c r="I58" s="18" t="s">
        <v>398</v>
      </c>
      <c r="J58" s="18" t="s">
        <v>399</v>
      </c>
      <c r="K58" s="18" t="s">
        <v>92</v>
      </c>
      <c r="L58" s="18" t="s">
        <v>400</v>
      </c>
      <c r="M58" s="18" t="s">
        <v>92</v>
      </c>
      <c r="N58" s="18" t="s">
        <v>401</v>
      </c>
      <c r="O58" s="18" t="s">
        <v>402</v>
      </c>
      <c r="P58" s="18" t="s">
        <v>403</v>
      </c>
      <c r="Q58" s="18" t="s">
        <v>50</v>
      </c>
      <c r="R58" s="18" t="s">
        <v>50</v>
      </c>
      <c r="S58" s="18" t="s">
        <v>50</v>
      </c>
      <c r="T58" s="18" t="s">
        <v>50</v>
      </c>
      <c r="U58" s="18" t="s">
        <v>393</v>
      </c>
      <c r="V58" s="19" t="s">
        <v>51</v>
      </c>
      <c r="W58" s="16">
        <v>23</v>
      </c>
      <c r="X58" s="16">
        <v>486600</v>
      </c>
      <c r="Y58" s="16" t="s">
        <v>6</v>
      </c>
      <c r="Z58" s="16">
        <v>0</v>
      </c>
      <c r="AA58" s="20">
        <v>0</v>
      </c>
      <c r="AB58" s="16" t="s">
        <v>6</v>
      </c>
      <c r="AC58" s="16" t="s">
        <v>6</v>
      </c>
      <c r="AD58" s="16" t="s">
        <v>6</v>
      </c>
      <c r="AE58" s="16" t="s">
        <v>6</v>
      </c>
      <c r="AF58" s="16" t="s">
        <v>6</v>
      </c>
      <c r="AG58" s="17" t="s">
        <v>6</v>
      </c>
    </row>
    <row r="59" spans="1:33" ht="37.5">
      <c r="A59" s="17">
        <v>2</v>
      </c>
      <c r="B59" s="18" t="s">
        <v>47</v>
      </c>
      <c r="C59" s="57" t="s">
        <v>467</v>
      </c>
      <c r="D59" s="18" t="s">
        <v>468</v>
      </c>
      <c r="E59" s="18" t="s">
        <v>470</v>
      </c>
      <c r="F59" s="18" t="s">
        <v>471</v>
      </c>
      <c r="G59" s="18" t="s">
        <v>92</v>
      </c>
      <c r="H59" s="18" t="s">
        <v>469</v>
      </c>
      <c r="I59" s="18" t="s">
        <v>475</v>
      </c>
      <c r="J59" s="18" t="s">
        <v>476</v>
      </c>
      <c r="K59" s="18" t="s">
        <v>92</v>
      </c>
      <c r="L59" s="18" t="s">
        <v>472</v>
      </c>
      <c r="M59" s="18" t="s">
        <v>92</v>
      </c>
      <c r="N59" s="18" t="s">
        <v>474</v>
      </c>
      <c r="O59" s="18" t="s">
        <v>477</v>
      </c>
      <c r="P59" s="18" t="s">
        <v>473</v>
      </c>
      <c r="Q59" s="18" t="s">
        <v>50</v>
      </c>
      <c r="R59" s="18" t="s">
        <v>50</v>
      </c>
      <c r="S59" s="18" t="s">
        <v>50</v>
      </c>
      <c r="T59" s="18" t="s">
        <v>50</v>
      </c>
      <c r="U59" s="18" t="s">
        <v>467</v>
      </c>
      <c r="V59" s="19" t="s">
        <v>454</v>
      </c>
      <c r="W59" s="16">
        <v>4347</v>
      </c>
      <c r="X59" s="16">
        <v>1112700</v>
      </c>
      <c r="Y59" s="16" t="s">
        <v>6</v>
      </c>
      <c r="Z59" s="16">
        <v>45</v>
      </c>
      <c r="AA59" s="20">
        <v>195600</v>
      </c>
      <c r="AB59" s="16" t="s">
        <v>6</v>
      </c>
      <c r="AC59" s="16" t="s">
        <v>6</v>
      </c>
      <c r="AD59" s="16" t="s">
        <v>6</v>
      </c>
      <c r="AE59" s="16" t="s">
        <v>6</v>
      </c>
      <c r="AF59" s="16" t="s">
        <v>6</v>
      </c>
      <c r="AG59" s="21" t="s">
        <v>6</v>
      </c>
    </row>
    <row r="60" spans="1:33" ht="93.75">
      <c r="A60" s="17">
        <v>3</v>
      </c>
      <c r="B60" s="18" t="s">
        <v>67</v>
      </c>
      <c r="C60" s="45" t="s">
        <v>404</v>
      </c>
      <c r="D60" s="45" t="s">
        <v>405</v>
      </c>
      <c r="E60" s="45" t="s">
        <v>406</v>
      </c>
      <c r="F60" s="45" t="s">
        <v>407</v>
      </c>
      <c r="G60" s="45" t="s">
        <v>408</v>
      </c>
      <c r="H60" s="45" t="s">
        <v>409</v>
      </c>
      <c r="I60" s="45" t="s">
        <v>410</v>
      </c>
      <c r="J60" s="45" t="s">
        <v>411</v>
      </c>
      <c r="K60" s="45" t="s">
        <v>92</v>
      </c>
      <c r="L60" s="45" t="s">
        <v>412</v>
      </c>
      <c r="M60" s="45" t="s">
        <v>92</v>
      </c>
      <c r="N60" s="45" t="s">
        <v>413</v>
      </c>
      <c r="O60" s="45" t="s">
        <v>414</v>
      </c>
      <c r="P60" s="45" t="s">
        <v>415</v>
      </c>
      <c r="Q60" s="45" t="s">
        <v>50</v>
      </c>
      <c r="R60" s="45" t="s">
        <v>50</v>
      </c>
      <c r="S60" s="45" t="s">
        <v>50</v>
      </c>
      <c r="T60" s="45" t="s">
        <v>50</v>
      </c>
      <c r="U60" s="45" t="s">
        <v>404</v>
      </c>
      <c r="V60" s="20" t="s">
        <v>51</v>
      </c>
      <c r="W60" s="16">
        <v>45</v>
      </c>
      <c r="X60" s="16">
        <v>2690800</v>
      </c>
      <c r="Y60" s="16" t="s">
        <v>6</v>
      </c>
      <c r="Z60" s="16">
        <v>0</v>
      </c>
      <c r="AA60" s="20">
        <v>0</v>
      </c>
      <c r="AB60" s="16" t="s">
        <v>6</v>
      </c>
      <c r="AC60" s="16" t="s">
        <v>6</v>
      </c>
      <c r="AD60" s="16" t="s">
        <v>6</v>
      </c>
      <c r="AE60" s="16" t="s">
        <v>6</v>
      </c>
      <c r="AF60" s="16" t="s">
        <v>6</v>
      </c>
      <c r="AG60" s="21" t="s">
        <v>6</v>
      </c>
    </row>
    <row r="61" spans="1:33" ht="93.75">
      <c r="A61" s="17">
        <v>4</v>
      </c>
      <c r="B61" s="18" t="s">
        <v>83</v>
      </c>
      <c r="C61" s="45" t="s">
        <v>416</v>
      </c>
      <c r="D61" s="45" t="s">
        <v>417</v>
      </c>
      <c r="E61" s="45" t="s">
        <v>418</v>
      </c>
      <c r="F61" s="45" t="s">
        <v>419</v>
      </c>
      <c r="G61" s="45" t="s">
        <v>420</v>
      </c>
      <c r="H61" s="45" t="s">
        <v>421</v>
      </c>
      <c r="I61" s="45" t="s">
        <v>422</v>
      </c>
      <c r="J61" s="45" t="s">
        <v>423</v>
      </c>
      <c r="K61" s="45" t="s">
        <v>92</v>
      </c>
      <c r="L61" s="45" t="s">
        <v>424</v>
      </c>
      <c r="M61" s="45" t="s">
        <v>92</v>
      </c>
      <c r="N61" s="45" t="s">
        <v>425</v>
      </c>
      <c r="O61" s="45" t="s">
        <v>426</v>
      </c>
      <c r="P61" s="45" t="s">
        <v>427</v>
      </c>
      <c r="Q61" s="45" t="s">
        <v>50</v>
      </c>
      <c r="R61" s="45" t="s">
        <v>50</v>
      </c>
      <c r="S61" s="45" t="s">
        <v>50</v>
      </c>
      <c r="T61" s="45" t="s">
        <v>50</v>
      </c>
      <c r="U61" s="45" t="s">
        <v>416</v>
      </c>
      <c r="V61" s="20" t="s">
        <v>51</v>
      </c>
      <c r="W61" s="16">
        <v>58</v>
      </c>
      <c r="X61" s="16">
        <v>4647200</v>
      </c>
      <c r="Y61" s="16" t="s">
        <v>6</v>
      </c>
      <c r="Z61" s="16">
        <v>0</v>
      </c>
      <c r="AA61" s="20">
        <v>0</v>
      </c>
      <c r="AB61" s="16" t="s">
        <v>6</v>
      </c>
      <c r="AC61" s="16" t="s">
        <v>6</v>
      </c>
      <c r="AD61" s="16" t="s">
        <v>6</v>
      </c>
      <c r="AE61" s="16" t="s">
        <v>6</v>
      </c>
      <c r="AF61" s="16" t="s">
        <v>6</v>
      </c>
      <c r="AG61" s="21" t="s">
        <v>6</v>
      </c>
    </row>
    <row r="62" spans="1:33" ht="38.25" customHeight="1">
      <c r="A62" s="19"/>
      <c r="B62" s="22" t="s">
        <v>11</v>
      </c>
      <c r="C62" s="16" t="s">
        <v>6</v>
      </c>
      <c r="D62" s="16" t="s">
        <v>6</v>
      </c>
      <c r="E62" s="16" t="s">
        <v>6</v>
      </c>
      <c r="F62" s="16" t="s">
        <v>6</v>
      </c>
      <c r="G62" s="16" t="s">
        <v>6</v>
      </c>
      <c r="H62" s="16" t="s">
        <v>6</v>
      </c>
      <c r="I62" s="16" t="s">
        <v>6</v>
      </c>
      <c r="J62" s="16" t="s">
        <v>6</v>
      </c>
      <c r="K62" s="16" t="s">
        <v>6</v>
      </c>
      <c r="L62" s="16" t="s">
        <v>6</v>
      </c>
      <c r="M62" s="16" t="s">
        <v>6</v>
      </c>
      <c r="N62" s="16" t="s">
        <v>6</v>
      </c>
      <c r="O62" s="16" t="s">
        <v>6</v>
      </c>
      <c r="P62" s="16" t="s">
        <v>6</v>
      </c>
      <c r="Q62" s="16" t="s">
        <v>6</v>
      </c>
      <c r="R62" s="16" t="s">
        <v>6</v>
      </c>
      <c r="S62" s="16" t="s">
        <v>6</v>
      </c>
      <c r="T62" s="16" t="s">
        <v>6</v>
      </c>
      <c r="U62" s="16" t="s">
        <v>6</v>
      </c>
      <c r="V62" s="16" t="s">
        <v>6</v>
      </c>
      <c r="W62" s="16" t="s">
        <v>6</v>
      </c>
      <c r="X62" s="16">
        <v>8937300</v>
      </c>
      <c r="Y62" s="16">
        <v>0</v>
      </c>
      <c r="Z62" s="16" t="s">
        <v>6</v>
      </c>
      <c r="AA62" s="16">
        <v>195600</v>
      </c>
      <c r="AB62" s="16">
        <v>0</v>
      </c>
      <c r="AC62" s="16">
        <v>43400</v>
      </c>
      <c r="AD62" s="16">
        <v>0</v>
      </c>
      <c r="AE62" s="16">
        <v>8785100</v>
      </c>
      <c r="AF62" s="16" t="s">
        <v>6</v>
      </c>
      <c r="AG62" s="21" t="s">
        <v>6</v>
      </c>
    </row>
    <row r="63" spans="1:33" ht="33.75" customHeight="1">
      <c r="A63" s="74" t="s">
        <v>84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6"/>
    </row>
    <row r="64" spans="1:33" ht="99" customHeight="1">
      <c r="A64" s="17">
        <v>1</v>
      </c>
      <c r="B64" s="18" t="s">
        <v>60</v>
      </c>
      <c r="C64" s="18" t="s">
        <v>92</v>
      </c>
      <c r="D64" s="18" t="s">
        <v>92</v>
      </c>
      <c r="E64" s="18" t="s">
        <v>92</v>
      </c>
      <c r="F64" s="18" t="s">
        <v>92</v>
      </c>
      <c r="G64" s="18" t="s">
        <v>92</v>
      </c>
      <c r="H64" s="18" t="s">
        <v>92</v>
      </c>
      <c r="I64" s="18" t="s">
        <v>92</v>
      </c>
      <c r="J64" s="18" t="s">
        <v>92</v>
      </c>
      <c r="K64" s="18" t="s">
        <v>92</v>
      </c>
      <c r="L64" s="18" t="s">
        <v>92</v>
      </c>
      <c r="M64" s="18" t="s">
        <v>92</v>
      </c>
      <c r="N64" s="18" t="s">
        <v>92</v>
      </c>
      <c r="O64" s="18" t="s">
        <v>92</v>
      </c>
      <c r="P64" s="18" t="s">
        <v>92</v>
      </c>
      <c r="Q64" s="18" t="s">
        <v>50</v>
      </c>
      <c r="R64" s="18" t="s">
        <v>50</v>
      </c>
      <c r="S64" s="18" t="s">
        <v>50</v>
      </c>
      <c r="T64" s="18" t="s">
        <v>50</v>
      </c>
      <c r="U64" s="18" t="s">
        <v>92</v>
      </c>
      <c r="V64" s="19" t="s">
        <v>51</v>
      </c>
      <c r="W64" s="16">
        <v>0</v>
      </c>
      <c r="X64" s="16">
        <v>0</v>
      </c>
      <c r="Y64" s="16" t="s">
        <v>6</v>
      </c>
      <c r="Z64" s="16">
        <v>0</v>
      </c>
      <c r="AA64" s="20">
        <v>0</v>
      </c>
      <c r="AB64" s="16" t="s">
        <v>6</v>
      </c>
      <c r="AC64" s="16" t="s">
        <v>6</v>
      </c>
      <c r="AD64" s="16" t="s">
        <v>6</v>
      </c>
      <c r="AE64" s="16" t="s">
        <v>6</v>
      </c>
      <c r="AF64" s="16" t="s">
        <v>6</v>
      </c>
      <c r="AG64" s="17" t="s">
        <v>6</v>
      </c>
    </row>
    <row r="65" spans="1:33" ht="93.75">
      <c r="A65" s="17">
        <v>2</v>
      </c>
      <c r="B65" s="18" t="s">
        <v>61</v>
      </c>
      <c r="C65" s="18" t="s">
        <v>428</v>
      </c>
      <c r="D65" s="18" t="s">
        <v>429</v>
      </c>
      <c r="E65" s="18" t="s">
        <v>430</v>
      </c>
      <c r="F65" s="18" t="s">
        <v>431</v>
      </c>
      <c r="G65" s="18" t="s">
        <v>432</v>
      </c>
      <c r="H65" s="18" t="s">
        <v>433</v>
      </c>
      <c r="I65" s="18" t="s">
        <v>92</v>
      </c>
      <c r="J65" s="18" t="s">
        <v>434</v>
      </c>
      <c r="K65" s="18" t="s">
        <v>92</v>
      </c>
      <c r="L65" s="18" t="s">
        <v>435</v>
      </c>
      <c r="M65" s="18" t="s">
        <v>92</v>
      </c>
      <c r="N65" s="18" t="s">
        <v>436</v>
      </c>
      <c r="O65" s="18" t="s">
        <v>437</v>
      </c>
      <c r="P65" s="18" t="s">
        <v>438</v>
      </c>
      <c r="Q65" s="18" t="s">
        <v>50</v>
      </c>
      <c r="R65" s="18" t="s">
        <v>50</v>
      </c>
      <c r="S65" s="18" t="s">
        <v>50</v>
      </c>
      <c r="T65" s="18" t="s">
        <v>50</v>
      </c>
      <c r="U65" s="18" t="s">
        <v>428</v>
      </c>
      <c r="V65" s="19" t="s">
        <v>51</v>
      </c>
      <c r="W65" s="16">
        <v>21</v>
      </c>
      <c r="X65" s="16">
        <v>726000</v>
      </c>
      <c r="Y65" s="16" t="s">
        <v>6</v>
      </c>
      <c r="Z65" s="16">
        <v>0</v>
      </c>
      <c r="AA65" s="20">
        <v>0</v>
      </c>
      <c r="AB65" s="16" t="s">
        <v>6</v>
      </c>
      <c r="AC65" s="16" t="s">
        <v>6</v>
      </c>
      <c r="AD65" s="16" t="s">
        <v>6</v>
      </c>
      <c r="AE65" s="16" t="s">
        <v>6</v>
      </c>
      <c r="AF65" s="16" t="s">
        <v>6</v>
      </c>
      <c r="AG65" s="21" t="s">
        <v>6</v>
      </c>
    </row>
    <row r="66" spans="1:33" ht="93.75">
      <c r="A66" s="17">
        <v>3</v>
      </c>
      <c r="B66" s="18" t="s">
        <v>451</v>
      </c>
      <c r="C66" s="45" t="s">
        <v>439</v>
      </c>
      <c r="D66" s="45" t="s">
        <v>440</v>
      </c>
      <c r="E66" s="45" t="s">
        <v>441</v>
      </c>
      <c r="F66" s="45" t="s">
        <v>442</v>
      </c>
      <c r="G66" s="45" t="s">
        <v>443</v>
      </c>
      <c r="H66" s="45" t="s">
        <v>444</v>
      </c>
      <c r="I66" s="45" t="s">
        <v>92</v>
      </c>
      <c r="J66" s="45" t="s">
        <v>445</v>
      </c>
      <c r="K66" s="45" t="s">
        <v>92</v>
      </c>
      <c r="L66" s="45" t="s">
        <v>446</v>
      </c>
      <c r="M66" s="45" t="s">
        <v>92</v>
      </c>
      <c r="N66" s="45" t="s">
        <v>447</v>
      </c>
      <c r="O66" s="45" t="s">
        <v>448</v>
      </c>
      <c r="P66" s="45" t="s">
        <v>449</v>
      </c>
      <c r="Q66" s="45" t="s">
        <v>50</v>
      </c>
      <c r="R66" s="45" t="s">
        <v>50</v>
      </c>
      <c r="S66" s="45" t="s">
        <v>50</v>
      </c>
      <c r="T66" s="45" t="s">
        <v>50</v>
      </c>
      <c r="U66" s="45" t="s">
        <v>439</v>
      </c>
      <c r="V66" s="20" t="s">
        <v>51</v>
      </c>
      <c r="W66" s="16">
        <v>81</v>
      </c>
      <c r="X66" s="16">
        <v>3404600</v>
      </c>
      <c r="Y66" s="16" t="s">
        <v>6</v>
      </c>
      <c r="Z66" s="16">
        <v>0</v>
      </c>
      <c r="AA66" s="20">
        <v>0</v>
      </c>
      <c r="AB66" s="16" t="s">
        <v>6</v>
      </c>
      <c r="AC66" s="16" t="s">
        <v>6</v>
      </c>
      <c r="AD66" s="16" t="s">
        <v>6</v>
      </c>
      <c r="AE66" s="16" t="s">
        <v>6</v>
      </c>
      <c r="AF66" s="16" t="s">
        <v>6</v>
      </c>
      <c r="AG66" s="21" t="s">
        <v>6</v>
      </c>
    </row>
    <row r="67" spans="1:33" ht="36.75" customHeight="1">
      <c r="A67" s="19"/>
      <c r="B67" s="22" t="s">
        <v>11</v>
      </c>
      <c r="C67" s="16" t="s">
        <v>6</v>
      </c>
      <c r="D67" s="16" t="s">
        <v>6</v>
      </c>
      <c r="E67" s="16" t="s">
        <v>6</v>
      </c>
      <c r="F67" s="16" t="s">
        <v>6</v>
      </c>
      <c r="G67" s="16" t="s">
        <v>6</v>
      </c>
      <c r="H67" s="16" t="s">
        <v>6</v>
      </c>
      <c r="I67" s="16" t="s">
        <v>6</v>
      </c>
      <c r="J67" s="16" t="s">
        <v>6</v>
      </c>
      <c r="K67" s="16" t="s">
        <v>6</v>
      </c>
      <c r="L67" s="16" t="s">
        <v>6</v>
      </c>
      <c r="M67" s="16" t="s">
        <v>6</v>
      </c>
      <c r="N67" s="16" t="s">
        <v>6</v>
      </c>
      <c r="O67" s="16" t="s">
        <v>6</v>
      </c>
      <c r="P67" s="16" t="s">
        <v>6</v>
      </c>
      <c r="Q67" s="16" t="s">
        <v>6</v>
      </c>
      <c r="R67" s="16" t="s">
        <v>6</v>
      </c>
      <c r="S67" s="16" t="s">
        <v>6</v>
      </c>
      <c r="T67" s="16" t="s">
        <v>6</v>
      </c>
      <c r="U67" s="16" t="s">
        <v>6</v>
      </c>
      <c r="V67" s="16" t="s">
        <v>6</v>
      </c>
      <c r="W67" s="16" t="s">
        <v>6</v>
      </c>
      <c r="X67" s="16">
        <v>4130600</v>
      </c>
      <c r="Y67" s="16">
        <v>0</v>
      </c>
      <c r="Z67" s="16" t="s">
        <v>6</v>
      </c>
      <c r="AA67" s="16">
        <v>0</v>
      </c>
      <c r="AB67" s="16">
        <v>0</v>
      </c>
      <c r="AC67" s="16">
        <v>1000</v>
      </c>
      <c r="AD67" s="16">
        <v>0</v>
      </c>
      <c r="AE67" s="16">
        <v>4131600</v>
      </c>
      <c r="AF67" s="16" t="s">
        <v>6</v>
      </c>
      <c r="AG67" s="21" t="s">
        <v>6</v>
      </c>
    </row>
    <row r="68" spans="1:33" ht="18.75">
      <c r="A68" s="19"/>
      <c r="B68" s="22" t="s">
        <v>12</v>
      </c>
      <c r="C68" s="16" t="s">
        <v>6</v>
      </c>
      <c r="D68" s="16" t="s">
        <v>6</v>
      </c>
      <c r="E68" s="16" t="s">
        <v>6</v>
      </c>
      <c r="F68" s="16" t="s">
        <v>6</v>
      </c>
      <c r="G68" s="16" t="s">
        <v>6</v>
      </c>
      <c r="H68" s="16" t="s">
        <v>6</v>
      </c>
      <c r="I68" s="16" t="s">
        <v>6</v>
      </c>
      <c r="J68" s="16" t="s">
        <v>6</v>
      </c>
      <c r="K68" s="16" t="s">
        <v>6</v>
      </c>
      <c r="L68" s="16" t="s">
        <v>6</v>
      </c>
      <c r="M68" s="16" t="s">
        <v>6</v>
      </c>
      <c r="N68" s="16" t="s">
        <v>6</v>
      </c>
      <c r="O68" s="16" t="s">
        <v>6</v>
      </c>
      <c r="P68" s="16" t="s">
        <v>6</v>
      </c>
      <c r="Q68" s="16" t="s">
        <v>6</v>
      </c>
      <c r="R68" s="16" t="s">
        <v>6</v>
      </c>
      <c r="S68" s="16" t="s">
        <v>6</v>
      </c>
      <c r="T68" s="16" t="s">
        <v>6</v>
      </c>
      <c r="U68" s="16" t="s">
        <v>6</v>
      </c>
      <c r="V68" s="16" t="s">
        <v>6</v>
      </c>
      <c r="W68" s="16" t="s">
        <v>6</v>
      </c>
      <c r="X68" s="16" t="s">
        <v>6</v>
      </c>
      <c r="Y68" s="16" t="s">
        <v>6</v>
      </c>
      <c r="Z68" s="16" t="s">
        <v>6</v>
      </c>
      <c r="AA68" s="16" t="s">
        <v>6</v>
      </c>
      <c r="AB68" s="16" t="s">
        <v>6</v>
      </c>
      <c r="AC68" s="16" t="s">
        <v>6</v>
      </c>
      <c r="AD68" s="16" t="s">
        <v>6</v>
      </c>
      <c r="AE68" s="16">
        <f>AE14+AE19+AE24+AE29+AE36+AE43+AE48+AE52+AE56+AE62+AE67</f>
        <v>207476100</v>
      </c>
      <c r="AF68" s="16">
        <v>1</v>
      </c>
      <c r="AG68" s="21">
        <f>AE68</f>
        <v>207476100</v>
      </c>
    </row>
    <row r="69" spans="1:33" ht="18.75">
      <c r="A69" s="12"/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27"/>
      <c r="Y69" s="27"/>
      <c r="Z69" s="27"/>
      <c r="AA69" s="27"/>
      <c r="AB69" s="27"/>
      <c r="AC69" s="14"/>
      <c r="AD69" s="14"/>
      <c r="AE69" s="14"/>
      <c r="AF69" s="14"/>
      <c r="AG69" s="12"/>
    </row>
    <row r="70" spans="1:33" ht="18.75">
      <c r="A70" s="12"/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27"/>
      <c r="Y70" s="27"/>
      <c r="Z70" s="27"/>
      <c r="AA70" s="27"/>
      <c r="AB70" s="27"/>
      <c r="AC70" s="14"/>
      <c r="AD70" s="14"/>
      <c r="AE70" s="14"/>
      <c r="AF70" s="14"/>
      <c r="AG70" s="12"/>
    </row>
    <row r="71" spans="1:33" ht="18.75">
      <c r="A71" s="12"/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27"/>
      <c r="Y71" s="27"/>
      <c r="Z71" s="27"/>
      <c r="AA71" s="27"/>
      <c r="AB71" s="27"/>
      <c r="AC71" s="14"/>
      <c r="AD71" s="14"/>
      <c r="AE71" s="14"/>
      <c r="AF71" s="14"/>
      <c r="AG71" s="12"/>
    </row>
    <row r="72" spans="1:33" s="2" customFormat="1" ht="30.75" customHeight="1">
      <c r="A72" s="94" t="s">
        <v>22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</row>
    <row r="73" spans="1:33" s="2" customFormat="1" ht="26.25" customHeight="1">
      <c r="A73" s="98" t="s">
        <v>48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</row>
    <row r="74" spans="2:25" ht="18" customHeight="1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W74" s="9"/>
      <c r="X74" s="25"/>
      <c r="Y74" s="25"/>
    </row>
    <row r="75" spans="1:33" s="5" customFormat="1" ht="26.25" customHeight="1">
      <c r="A75" s="64" t="s">
        <v>1</v>
      </c>
      <c r="B75" s="67" t="s">
        <v>25</v>
      </c>
      <c r="C75" s="70" t="s">
        <v>13</v>
      </c>
      <c r="D75" s="99" t="s">
        <v>7</v>
      </c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1"/>
      <c r="Q75" s="82" t="s">
        <v>8</v>
      </c>
      <c r="R75" s="82" t="s">
        <v>21</v>
      </c>
      <c r="S75" s="103" t="s">
        <v>7</v>
      </c>
      <c r="T75" s="104"/>
      <c r="U75" s="82" t="s">
        <v>26</v>
      </c>
      <c r="V75" s="109" t="s">
        <v>34</v>
      </c>
      <c r="W75" s="110"/>
      <c r="X75" s="77" t="s">
        <v>23</v>
      </c>
      <c r="Y75" s="77" t="s">
        <v>19</v>
      </c>
      <c r="Z75" s="77" t="s">
        <v>36</v>
      </c>
      <c r="AA75" s="77" t="s">
        <v>37</v>
      </c>
      <c r="AB75" s="77" t="s">
        <v>38</v>
      </c>
      <c r="AC75" s="77" t="s">
        <v>2</v>
      </c>
      <c r="AD75" s="77" t="s">
        <v>24</v>
      </c>
      <c r="AE75" s="77" t="s">
        <v>39</v>
      </c>
      <c r="AF75" s="77" t="s">
        <v>5</v>
      </c>
      <c r="AG75" s="77" t="s">
        <v>40</v>
      </c>
    </row>
    <row r="76" spans="1:33" s="5" customFormat="1" ht="32.25" customHeight="1">
      <c r="A76" s="65"/>
      <c r="B76" s="68"/>
      <c r="C76" s="71"/>
      <c r="D76" s="90" t="s">
        <v>27</v>
      </c>
      <c r="E76" s="95" t="s">
        <v>7</v>
      </c>
      <c r="F76" s="96"/>
      <c r="G76" s="97"/>
      <c r="H76" s="90" t="s">
        <v>28</v>
      </c>
      <c r="I76" s="95" t="s">
        <v>7</v>
      </c>
      <c r="J76" s="96"/>
      <c r="K76" s="96"/>
      <c r="L76" s="96"/>
      <c r="M76" s="96"/>
      <c r="N76" s="96"/>
      <c r="O76" s="96"/>
      <c r="P76" s="97"/>
      <c r="Q76" s="87"/>
      <c r="R76" s="87"/>
      <c r="S76" s="105"/>
      <c r="T76" s="106"/>
      <c r="U76" s="83"/>
      <c r="V76" s="111"/>
      <c r="W76" s="112"/>
      <c r="X76" s="78"/>
      <c r="Y76" s="78"/>
      <c r="Z76" s="80"/>
      <c r="AA76" s="107"/>
      <c r="AB76" s="87"/>
      <c r="AC76" s="80"/>
      <c r="AD76" s="80"/>
      <c r="AE76" s="80"/>
      <c r="AF76" s="80"/>
      <c r="AG76" s="80"/>
    </row>
    <row r="77" spans="1:33" s="5" customFormat="1" ht="34.5" customHeight="1">
      <c r="A77" s="65"/>
      <c r="B77" s="68"/>
      <c r="C77" s="72"/>
      <c r="D77" s="91"/>
      <c r="E77" s="64" t="s">
        <v>29</v>
      </c>
      <c r="F77" s="64" t="s">
        <v>30</v>
      </c>
      <c r="G77" s="64" t="s">
        <v>31</v>
      </c>
      <c r="H77" s="91"/>
      <c r="I77" s="85" t="s">
        <v>20</v>
      </c>
      <c r="J77" s="67" t="s">
        <v>14</v>
      </c>
      <c r="K77" s="89" t="s">
        <v>15</v>
      </c>
      <c r="L77" s="85" t="s">
        <v>16</v>
      </c>
      <c r="M77" s="89" t="s">
        <v>17</v>
      </c>
      <c r="N77" s="89" t="s">
        <v>32</v>
      </c>
      <c r="O77" s="89" t="s">
        <v>33</v>
      </c>
      <c r="P77" s="89" t="s">
        <v>18</v>
      </c>
      <c r="Q77" s="87"/>
      <c r="R77" s="87"/>
      <c r="S77" s="102" t="s">
        <v>9</v>
      </c>
      <c r="T77" s="102" t="s">
        <v>10</v>
      </c>
      <c r="U77" s="83"/>
      <c r="V77" s="67" t="s">
        <v>3</v>
      </c>
      <c r="W77" s="67" t="s">
        <v>4</v>
      </c>
      <c r="X77" s="78"/>
      <c r="Y77" s="78"/>
      <c r="Z77" s="80"/>
      <c r="AA77" s="107"/>
      <c r="AB77" s="87"/>
      <c r="AC77" s="80"/>
      <c r="AD77" s="80"/>
      <c r="AE77" s="80"/>
      <c r="AF77" s="80"/>
      <c r="AG77" s="80"/>
    </row>
    <row r="78" spans="1:33" s="5" customFormat="1" ht="201.75" customHeight="1">
      <c r="A78" s="66"/>
      <c r="B78" s="69"/>
      <c r="C78" s="73"/>
      <c r="D78" s="92"/>
      <c r="E78" s="66"/>
      <c r="F78" s="66"/>
      <c r="G78" s="66"/>
      <c r="H78" s="92"/>
      <c r="I78" s="86"/>
      <c r="J78" s="79"/>
      <c r="K78" s="86"/>
      <c r="L78" s="86"/>
      <c r="M78" s="86"/>
      <c r="N78" s="86"/>
      <c r="O78" s="86"/>
      <c r="P78" s="86"/>
      <c r="Q78" s="88"/>
      <c r="R78" s="88"/>
      <c r="S78" s="102"/>
      <c r="T78" s="102"/>
      <c r="U78" s="84"/>
      <c r="V78" s="69"/>
      <c r="W78" s="69"/>
      <c r="X78" s="79"/>
      <c r="Y78" s="79"/>
      <c r="Z78" s="81"/>
      <c r="AA78" s="108"/>
      <c r="AB78" s="88"/>
      <c r="AC78" s="81"/>
      <c r="AD78" s="81"/>
      <c r="AE78" s="81"/>
      <c r="AF78" s="81"/>
      <c r="AG78" s="81"/>
    </row>
    <row r="79" spans="1:33" s="5" customFormat="1" ht="32.25" customHeight="1">
      <c r="A79" s="6">
        <v>1</v>
      </c>
      <c r="B79" s="3">
        <v>2</v>
      </c>
      <c r="C79" s="11">
        <v>3</v>
      </c>
      <c r="D79" s="11">
        <v>4</v>
      </c>
      <c r="E79" s="11">
        <v>5</v>
      </c>
      <c r="F79" s="11">
        <v>6</v>
      </c>
      <c r="G79" s="11">
        <v>7</v>
      </c>
      <c r="H79" s="11">
        <v>8</v>
      </c>
      <c r="I79" s="11">
        <v>9</v>
      </c>
      <c r="J79" s="11">
        <v>10</v>
      </c>
      <c r="K79" s="11">
        <v>11</v>
      </c>
      <c r="L79" s="11">
        <v>12</v>
      </c>
      <c r="M79" s="11">
        <v>13</v>
      </c>
      <c r="N79" s="11">
        <v>14</v>
      </c>
      <c r="O79" s="11">
        <v>15</v>
      </c>
      <c r="P79" s="11">
        <v>16</v>
      </c>
      <c r="Q79" s="11">
        <v>17</v>
      </c>
      <c r="R79" s="11">
        <v>18</v>
      </c>
      <c r="S79" s="11">
        <v>19</v>
      </c>
      <c r="T79" s="11">
        <v>20</v>
      </c>
      <c r="U79" s="11">
        <v>21</v>
      </c>
      <c r="V79" s="11">
        <v>22</v>
      </c>
      <c r="W79" s="11">
        <v>23</v>
      </c>
      <c r="X79" s="26">
        <v>24</v>
      </c>
      <c r="Y79" s="26">
        <v>25</v>
      </c>
      <c r="Z79" s="26">
        <v>26</v>
      </c>
      <c r="AA79" s="26">
        <v>27</v>
      </c>
      <c r="AB79" s="26">
        <v>28</v>
      </c>
      <c r="AC79" s="11">
        <v>29</v>
      </c>
      <c r="AD79" s="6">
        <v>30</v>
      </c>
      <c r="AE79" s="3">
        <v>31</v>
      </c>
      <c r="AF79" s="3">
        <v>32</v>
      </c>
      <c r="AG79" s="3">
        <v>33</v>
      </c>
    </row>
    <row r="80" spans="1:33" s="5" customFormat="1" ht="36.75" customHeight="1">
      <c r="A80" s="74" t="s">
        <v>59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6"/>
    </row>
    <row r="81" spans="1:33" ht="102" customHeight="1">
      <c r="A81" s="17">
        <v>1</v>
      </c>
      <c r="B81" s="18" t="s">
        <v>60</v>
      </c>
      <c r="C81" s="51">
        <f>D81+H81</f>
        <v>36432.9</v>
      </c>
      <c r="D81" s="51">
        <f>SUM(E81:G81)</f>
        <v>28349.89</v>
      </c>
      <c r="E81" s="51">
        <v>27047.96</v>
      </c>
      <c r="F81" s="51">
        <v>1123.87</v>
      </c>
      <c r="G81" s="51">
        <v>178.06</v>
      </c>
      <c r="H81" s="51">
        <f>SUM(I81:P81)</f>
        <v>8083.009999999999</v>
      </c>
      <c r="I81" s="51">
        <v>2773.12</v>
      </c>
      <c r="J81" s="51">
        <v>314.84</v>
      </c>
      <c r="K81" s="51" t="s">
        <v>92</v>
      </c>
      <c r="L81" s="51">
        <v>106.24</v>
      </c>
      <c r="M81" s="51" t="s">
        <v>92</v>
      </c>
      <c r="N81" s="51">
        <v>4354.19</v>
      </c>
      <c r="O81" s="51">
        <v>66.45</v>
      </c>
      <c r="P81" s="51">
        <v>468.17</v>
      </c>
      <c r="Q81" s="18" t="s">
        <v>50</v>
      </c>
      <c r="R81" s="18" t="s">
        <v>50</v>
      </c>
      <c r="S81" s="18" t="s">
        <v>50</v>
      </c>
      <c r="T81" s="18" t="s">
        <v>50</v>
      </c>
      <c r="U81" s="51">
        <f>C81</f>
        <v>36432.9</v>
      </c>
      <c r="V81" s="19" t="s">
        <v>51</v>
      </c>
      <c r="W81" s="16">
        <v>465</v>
      </c>
      <c r="X81" s="16">
        <v>16941300</v>
      </c>
      <c r="Y81" s="16" t="s">
        <v>6</v>
      </c>
      <c r="Z81" s="16">
        <v>0</v>
      </c>
      <c r="AA81" s="20">
        <v>0</v>
      </c>
      <c r="AB81" s="16" t="s">
        <v>6</v>
      </c>
      <c r="AC81" s="16" t="s">
        <v>6</v>
      </c>
      <c r="AD81" s="16" t="s">
        <v>6</v>
      </c>
      <c r="AE81" s="16" t="s">
        <v>6</v>
      </c>
      <c r="AF81" s="16" t="s">
        <v>6</v>
      </c>
      <c r="AG81" s="17" t="s">
        <v>6</v>
      </c>
    </row>
    <row r="82" spans="1:33" ht="105.75" customHeight="1">
      <c r="A82" s="17">
        <v>2</v>
      </c>
      <c r="B82" s="18" t="s">
        <v>61</v>
      </c>
      <c r="C82" s="51">
        <f>D82+H82</f>
        <v>46878.94</v>
      </c>
      <c r="D82" s="51">
        <f>SUM(E82:G82)</f>
        <v>36495.14000000001</v>
      </c>
      <c r="E82" s="51">
        <v>34648.15</v>
      </c>
      <c r="F82" s="51">
        <v>1439.58</v>
      </c>
      <c r="G82" s="51">
        <v>407.41</v>
      </c>
      <c r="H82" s="51">
        <f>SUM(I82:P82)</f>
        <v>10383.8</v>
      </c>
      <c r="I82" s="51">
        <v>3569.21</v>
      </c>
      <c r="J82" s="51">
        <v>403.24</v>
      </c>
      <c r="K82" s="51" t="s">
        <v>92</v>
      </c>
      <c r="L82" s="51">
        <v>135.88</v>
      </c>
      <c r="M82" s="51" t="s">
        <v>92</v>
      </c>
      <c r="N82" s="51">
        <v>5590.74</v>
      </c>
      <c r="O82" s="51">
        <v>85.19</v>
      </c>
      <c r="P82" s="51">
        <v>599.54</v>
      </c>
      <c r="Q82" s="18" t="s">
        <v>50</v>
      </c>
      <c r="R82" s="18" t="s">
        <v>50</v>
      </c>
      <c r="S82" s="18" t="s">
        <v>50</v>
      </c>
      <c r="T82" s="18" t="s">
        <v>50</v>
      </c>
      <c r="U82" s="51">
        <f>C82</f>
        <v>46878.94</v>
      </c>
      <c r="V82" s="19" t="s">
        <v>51</v>
      </c>
      <c r="W82" s="16">
        <v>432</v>
      </c>
      <c r="X82" s="16">
        <v>20251700</v>
      </c>
      <c r="Y82" s="16" t="s">
        <v>6</v>
      </c>
      <c r="Z82" s="16">
        <v>0</v>
      </c>
      <c r="AA82" s="20">
        <v>0</v>
      </c>
      <c r="AB82" s="16" t="s">
        <v>6</v>
      </c>
      <c r="AC82" s="16" t="s">
        <v>6</v>
      </c>
      <c r="AD82" s="16" t="s">
        <v>6</v>
      </c>
      <c r="AE82" s="16" t="s">
        <v>6</v>
      </c>
      <c r="AF82" s="16" t="s">
        <v>6</v>
      </c>
      <c r="AG82" s="21" t="s">
        <v>6</v>
      </c>
    </row>
    <row r="83" spans="1:33" ht="107.25" customHeight="1">
      <c r="A83" s="17">
        <v>3</v>
      </c>
      <c r="B83" s="18" t="s">
        <v>62</v>
      </c>
      <c r="C83" s="51">
        <f>D83+H83</f>
        <v>53622.41</v>
      </c>
      <c r="D83" s="51">
        <f>SUM(E83:G83)</f>
        <v>41744.83</v>
      </c>
      <c r="E83" s="52">
        <v>39632.76</v>
      </c>
      <c r="F83" s="52">
        <v>1646.55</v>
      </c>
      <c r="G83" s="52">
        <v>465.52</v>
      </c>
      <c r="H83" s="51">
        <f>SUM(I83:P83)</f>
        <v>11877.58</v>
      </c>
      <c r="I83" s="52">
        <v>4082.76</v>
      </c>
      <c r="J83" s="52">
        <v>460.34</v>
      </c>
      <c r="K83" s="52" t="s">
        <v>92</v>
      </c>
      <c r="L83" s="52">
        <v>155.17</v>
      </c>
      <c r="M83" s="52" t="s">
        <v>92</v>
      </c>
      <c r="N83" s="52">
        <v>6394.83</v>
      </c>
      <c r="O83" s="52">
        <v>96.55</v>
      </c>
      <c r="P83" s="52">
        <v>687.93</v>
      </c>
      <c r="Q83" s="45"/>
      <c r="R83" s="45" t="s">
        <v>50</v>
      </c>
      <c r="S83" s="45" t="s">
        <v>50</v>
      </c>
      <c r="T83" s="45" t="s">
        <v>50</v>
      </c>
      <c r="U83" s="51">
        <f>C83</f>
        <v>53622.41</v>
      </c>
      <c r="V83" s="20" t="s">
        <v>51</v>
      </c>
      <c r="W83" s="16">
        <v>58</v>
      </c>
      <c r="X83" s="16">
        <v>3110100</v>
      </c>
      <c r="Y83" s="16" t="s">
        <v>6</v>
      </c>
      <c r="Z83" s="16">
        <v>0</v>
      </c>
      <c r="AA83" s="20">
        <v>0</v>
      </c>
      <c r="AB83" s="16" t="s">
        <v>6</v>
      </c>
      <c r="AC83" s="16" t="s">
        <v>6</v>
      </c>
      <c r="AD83" s="16" t="s">
        <v>6</v>
      </c>
      <c r="AE83" s="16" t="s">
        <v>6</v>
      </c>
      <c r="AF83" s="16" t="s">
        <v>6</v>
      </c>
      <c r="AG83" s="21" t="s">
        <v>6</v>
      </c>
    </row>
    <row r="84" spans="1:33" ht="35.25" customHeight="1">
      <c r="A84" s="19"/>
      <c r="B84" s="22" t="s">
        <v>11</v>
      </c>
      <c r="C84" s="16" t="s">
        <v>6</v>
      </c>
      <c r="D84" s="16" t="s">
        <v>6</v>
      </c>
      <c r="E84" s="16" t="s">
        <v>6</v>
      </c>
      <c r="F84" s="16" t="s">
        <v>6</v>
      </c>
      <c r="G84" s="16" t="s">
        <v>6</v>
      </c>
      <c r="H84" s="16" t="s">
        <v>6</v>
      </c>
      <c r="I84" s="16" t="s">
        <v>6</v>
      </c>
      <c r="J84" s="16" t="s">
        <v>6</v>
      </c>
      <c r="K84" s="16" t="s">
        <v>6</v>
      </c>
      <c r="L84" s="16" t="s">
        <v>6</v>
      </c>
      <c r="M84" s="16" t="s">
        <v>6</v>
      </c>
      <c r="N84" s="16" t="s">
        <v>6</v>
      </c>
      <c r="O84" s="16" t="s">
        <v>6</v>
      </c>
      <c r="P84" s="16" t="s">
        <v>6</v>
      </c>
      <c r="Q84" s="16" t="s">
        <v>6</v>
      </c>
      <c r="R84" s="16" t="s">
        <v>6</v>
      </c>
      <c r="S84" s="16" t="s">
        <v>6</v>
      </c>
      <c r="T84" s="16" t="s">
        <v>6</v>
      </c>
      <c r="U84" s="16" t="s">
        <v>6</v>
      </c>
      <c r="V84" s="16" t="s">
        <v>6</v>
      </c>
      <c r="W84" s="16" t="s">
        <v>6</v>
      </c>
      <c r="X84" s="16">
        <f>SUM(X81:X83)</f>
        <v>40303100</v>
      </c>
      <c r="Y84" s="16">
        <v>0</v>
      </c>
      <c r="Z84" s="16" t="s">
        <v>6</v>
      </c>
      <c r="AA84" s="16">
        <v>0</v>
      </c>
      <c r="AB84" s="16">
        <v>0</v>
      </c>
      <c r="AC84" s="16">
        <v>636500</v>
      </c>
      <c r="AD84" s="16">
        <v>0</v>
      </c>
      <c r="AE84" s="16">
        <v>40939600</v>
      </c>
      <c r="AF84" s="16" t="s">
        <v>6</v>
      </c>
      <c r="AG84" s="21" t="s">
        <v>6</v>
      </c>
    </row>
    <row r="85" spans="1:33" s="5" customFormat="1" ht="36.75" customHeight="1">
      <c r="A85" s="74" t="s">
        <v>63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6"/>
    </row>
    <row r="86" spans="1:33" ht="97.5" customHeight="1">
      <c r="A86" s="17">
        <v>1</v>
      </c>
      <c r="B86" s="18" t="s">
        <v>60</v>
      </c>
      <c r="C86" s="51">
        <f>D86+H86</f>
        <v>37272.55</v>
      </c>
      <c r="D86" s="51">
        <f>SUM(E86:G86)</f>
        <v>30654.57</v>
      </c>
      <c r="E86" s="51">
        <v>28156.78</v>
      </c>
      <c r="F86" s="51">
        <v>2250.16</v>
      </c>
      <c r="G86" s="51">
        <v>247.63</v>
      </c>
      <c r="H86" s="51">
        <f>SUM(I86:P86)</f>
        <v>6617.9800000000005</v>
      </c>
      <c r="I86" s="51">
        <v>2282.02</v>
      </c>
      <c r="J86" s="51">
        <v>650.79</v>
      </c>
      <c r="K86" s="51" t="s">
        <v>92</v>
      </c>
      <c r="L86" s="51">
        <v>88.96</v>
      </c>
      <c r="M86" s="51" t="s">
        <v>92</v>
      </c>
      <c r="N86" s="51">
        <v>3132.49</v>
      </c>
      <c r="O86" s="51">
        <v>58.67</v>
      </c>
      <c r="P86" s="51">
        <v>405.05</v>
      </c>
      <c r="Q86" s="18" t="s">
        <v>50</v>
      </c>
      <c r="R86" s="18" t="s">
        <v>50</v>
      </c>
      <c r="S86" s="18" t="s">
        <v>50</v>
      </c>
      <c r="T86" s="18" t="s">
        <v>50</v>
      </c>
      <c r="U86" s="51">
        <f>C86</f>
        <v>37272.55</v>
      </c>
      <c r="V86" s="19" t="s">
        <v>51</v>
      </c>
      <c r="W86" s="16">
        <v>317</v>
      </c>
      <c r="X86" s="16">
        <v>11815400</v>
      </c>
      <c r="Y86" s="16" t="s">
        <v>6</v>
      </c>
      <c r="Z86" s="16">
        <v>0</v>
      </c>
      <c r="AA86" s="20">
        <v>0</v>
      </c>
      <c r="AB86" s="16" t="s">
        <v>6</v>
      </c>
      <c r="AC86" s="16" t="s">
        <v>6</v>
      </c>
      <c r="AD86" s="16" t="s">
        <v>6</v>
      </c>
      <c r="AE86" s="16" t="s">
        <v>6</v>
      </c>
      <c r="AF86" s="16" t="s">
        <v>6</v>
      </c>
      <c r="AG86" s="17" t="s">
        <v>6</v>
      </c>
    </row>
    <row r="87" spans="1:33" ht="97.5" customHeight="1">
      <c r="A87" s="17">
        <v>2</v>
      </c>
      <c r="B87" s="18" t="s">
        <v>61</v>
      </c>
      <c r="C87" s="51">
        <f>D87+H87</f>
        <v>56060.21000000001</v>
      </c>
      <c r="D87" s="51">
        <f>SUM(E87:G87)</f>
        <v>46057.850000000006</v>
      </c>
      <c r="E87" s="51">
        <v>43426.44</v>
      </c>
      <c r="F87" s="51">
        <v>2250</v>
      </c>
      <c r="G87" s="51">
        <v>381.41</v>
      </c>
      <c r="H87" s="51">
        <f>SUM(I87:P87)</f>
        <v>10002.359999999999</v>
      </c>
      <c r="I87" s="51">
        <v>3428.8</v>
      </c>
      <c r="J87" s="51">
        <v>977.75</v>
      </c>
      <c r="K87" s="51" t="s">
        <v>92</v>
      </c>
      <c r="L87" s="51">
        <v>133.51</v>
      </c>
      <c r="M87" s="51" t="s">
        <v>92</v>
      </c>
      <c r="N87" s="51">
        <v>4763.35</v>
      </c>
      <c r="O87" s="51">
        <v>90.57</v>
      </c>
      <c r="P87" s="51">
        <v>608.38</v>
      </c>
      <c r="Q87" s="18" t="s">
        <v>50</v>
      </c>
      <c r="R87" s="18" t="s">
        <v>50</v>
      </c>
      <c r="S87" s="18" t="s">
        <v>50</v>
      </c>
      <c r="T87" s="18" t="s">
        <v>50</v>
      </c>
      <c r="U87" s="51">
        <f>C87</f>
        <v>56060.21000000001</v>
      </c>
      <c r="V87" s="19" t="s">
        <v>51</v>
      </c>
      <c r="W87" s="16">
        <v>382</v>
      </c>
      <c r="X87" s="16">
        <v>21415000</v>
      </c>
      <c r="Y87" s="16" t="s">
        <v>6</v>
      </c>
      <c r="Z87" s="16">
        <v>0</v>
      </c>
      <c r="AA87" s="20">
        <v>0</v>
      </c>
      <c r="AB87" s="16" t="s">
        <v>6</v>
      </c>
      <c r="AC87" s="16" t="s">
        <v>6</v>
      </c>
      <c r="AD87" s="16" t="s">
        <v>6</v>
      </c>
      <c r="AE87" s="16" t="s">
        <v>6</v>
      </c>
      <c r="AF87" s="16" t="s">
        <v>6</v>
      </c>
      <c r="AG87" s="21" t="s">
        <v>6</v>
      </c>
    </row>
    <row r="88" spans="1:33" ht="93.75">
      <c r="A88" s="17">
        <v>3</v>
      </c>
      <c r="B88" s="18" t="s">
        <v>62</v>
      </c>
      <c r="C88" s="51">
        <f>D88+H88</f>
        <v>81098.01999999999</v>
      </c>
      <c r="D88" s="51">
        <f>SUM(E88:G88)</f>
        <v>66584.15999999999</v>
      </c>
      <c r="E88" s="51">
        <v>63773.27</v>
      </c>
      <c r="F88" s="51">
        <v>2250.49</v>
      </c>
      <c r="G88" s="51">
        <v>560.4</v>
      </c>
      <c r="H88" s="51">
        <f>SUM(I88:P88)</f>
        <v>14513.859999999999</v>
      </c>
      <c r="I88" s="51">
        <v>4956.44</v>
      </c>
      <c r="J88" s="51">
        <v>1413.86</v>
      </c>
      <c r="K88" s="51" t="s">
        <v>92</v>
      </c>
      <c r="L88" s="51">
        <v>193.07</v>
      </c>
      <c r="M88" s="51" t="s">
        <v>92</v>
      </c>
      <c r="N88" s="51">
        <v>6937.62</v>
      </c>
      <c r="O88" s="51">
        <v>132.67</v>
      </c>
      <c r="P88" s="51">
        <v>880.2</v>
      </c>
      <c r="Q88" s="18" t="s">
        <v>50</v>
      </c>
      <c r="R88" s="18" t="s">
        <v>50</v>
      </c>
      <c r="S88" s="18" t="s">
        <v>50</v>
      </c>
      <c r="T88" s="18" t="s">
        <v>50</v>
      </c>
      <c r="U88" s="51">
        <f>C88</f>
        <v>81098.01999999999</v>
      </c>
      <c r="V88" s="19" t="s">
        <v>51</v>
      </c>
      <c r="W88" s="16">
        <v>101</v>
      </c>
      <c r="X88" s="16">
        <v>8190900</v>
      </c>
      <c r="Y88" s="16" t="s">
        <v>6</v>
      </c>
      <c r="Z88" s="16">
        <v>0</v>
      </c>
      <c r="AA88" s="20">
        <v>0</v>
      </c>
      <c r="AB88" s="16" t="s">
        <v>6</v>
      </c>
      <c r="AC88" s="16" t="s">
        <v>6</v>
      </c>
      <c r="AD88" s="16" t="s">
        <v>6</v>
      </c>
      <c r="AE88" s="16" t="s">
        <v>6</v>
      </c>
      <c r="AF88" s="16" t="s">
        <v>6</v>
      </c>
      <c r="AG88" s="21" t="s">
        <v>6</v>
      </c>
    </row>
    <row r="89" spans="1:33" ht="35.25" customHeight="1">
      <c r="A89" s="19"/>
      <c r="B89" s="22" t="s">
        <v>11</v>
      </c>
      <c r="C89" s="16" t="s">
        <v>6</v>
      </c>
      <c r="D89" s="16" t="s">
        <v>6</v>
      </c>
      <c r="E89" s="16" t="s">
        <v>6</v>
      </c>
      <c r="F89" s="16" t="s">
        <v>6</v>
      </c>
      <c r="G89" s="16" t="s">
        <v>6</v>
      </c>
      <c r="H89" s="16" t="s">
        <v>6</v>
      </c>
      <c r="I89" s="16" t="s">
        <v>6</v>
      </c>
      <c r="J89" s="16" t="s">
        <v>6</v>
      </c>
      <c r="K89" s="16" t="s">
        <v>6</v>
      </c>
      <c r="L89" s="16" t="s">
        <v>6</v>
      </c>
      <c r="M89" s="16" t="s">
        <v>6</v>
      </c>
      <c r="N89" s="16" t="s">
        <v>6</v>
      </c>
      <c r="O89" s="16" t="s">
        <v>6</v>
      </c>
      <c r="P89" s="16" t="s">
        <v>6</v>
      </c>
      <c r="Q89" s="16" t="s">
        <v>6</v>
      </c>
      <c r="R89" s="16" t="s">
        <v>6</v>
      </c>
      <c r="S89" s="16" t="s">
        <v>6</v>
      </c>
      <c r="T89" s="16" t="s">
        <v>6</v>
      </c>
      <c r="U89" s="16" t="s">
        <v>6</v>
      </c>
      <c r="V89" s="16" t="s">
        <v>6</v>
      </c>
      <c r="W89" s="16" t="s">
        <v>6</v>
      </c>
      <c r="X89" s="16">
        <f>SUM(X86:X88)</f>
        <v>41421300</v>
      </c>
      <c r="Y89" s="16">
        <v>0</v>
      </c>
      <c r="Z89" s="16" t="s">
        <v>6</v>
      </c>
      <c r="AA89" s="16">
        <v>0</v>
      </c>
      <c r="AB89" s="16">
        <v>0</v>
      </c>
      <c r="AC89" s="16">
        <v>551700</v>
      </c>
      <c r="AD89" s="16">
        <v>0</v>
      </c>
      <c r="AE89" s="16">
        <v>41973000</v>
      </c>
      <c r="AF89" s="16" t="s">
        <v>6</v>
      </c>
      <c r="AG89" s="21" t="s">
        <v>6</v>
      </c>
    </row>
    <row r="90" spans="1:33" ht="35.25" customHeight="1">
      <c r="A90" s="74" t="s">
        <v>64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6"/>
    </row>
    <row r="91" spans="1:33" ht="96" customHeight="1">
      <c r="A91" s="17">
        <v>1</v>
      </c>
      <c r="B91" s="18" t="s">
        <v>60</v>
      </c>
      <c r="C91" s="51">
        <f>D91+H91</f>
        <v>82097.06</v>
      </c>
      <c r="D91" s="51">
        <f>SUM(E91:G91)</f>
        <v>65905.88</v>
      </c>
      <c r="E91" s="51">
        <v>63622.06</v>
      </c>
      <c r="F91" s="51">
        <v>1930.88</v>
      </c>
      <c r="G91" s="51">
        <v>352.94</v>
      </c>
      <c r="H91" s="51">
        <f>SUM(I91:P91)</f>
        <v>16191.18</v>
      </c>
      <c r="I91" s="51">
        <v>6905.89</v>
      </c>
      <c r="J91" s="51">
        <v>614.71</v>
      </c>
      <c r="K91" s="51" t="s">
        <v>92</v>
      </c>
      <c r="L91" s="51">
        <v>282.35</v>
      </c>
      <c r="M91" s="51" t="s">
        <v>92</v>
      </c>
      <c r="N91" s="51">
        <v>7054.41</v>
      </c>
      <c r="O91" s="51">
        <v>129.41</v>
      </c>
      <c r="P91" s="51">
        <v>1204.41</v>
      </c>
      <c r="Q91" s="18" t="s">
        <v>50</v>
      </c>
      <c r="R91" s="18" t="s">
        <v>50</v>
      </c>
      <c r="S91" s="18" t="s">
        <v>50</v>
      </c>
      <c r="T91" s="18" t="s">
        <v>50</v>
      </c>
      <c r="U91" s="51">
        <f>C91</f>
        <v>82097.06</v>
      </c>
      <c r="V91" s="19" t="s">
        <v>51</v>
      </c>
      <c r="W91" s="16">
        <v>68</v>
      </c>
      <c r="X91" s="53">
        <f>U91*W91</f>
        <v>5582600.08</v>
      </c>
      <c r="Y91" s="16" t="s">
        <v>6</v>
      </c>
      <c r="Z91" s="16">
        <v>0</v>
      </c>
      <c r="AA91" s="20">
        <v>0</v>
      </c>
      <c r="AB91" s="16" t="s">
        <v>6</v>
      </c>
      <c r="AC91" s="16" t="s">
        <v>6</v>
      </c>
      <c r="AD91" s="16" t="s">
        <v>6</v>
      </c>
      <c r="AE91" s="16" t="s">
        <v>6</v>
      </c>
      <c r="AF91" s="16" t="s">
        <v>6</v>
      </c>
      <c r="AG91" s="17" t="s">
        <v>6</v>
      </c>
    </row>
    <row r="92" spans="1:33" ht="96" customHeight="1">
      <c r="A92" s="17">
        <v>2</v>
      </c>
      <c r="B92" s="18" t="s">
        <v>61</v>
      </c>
      <c r="C92" s="51">
        <f>D92+H92</f>
        <v>78109.23</v>
      </c>
      <c r="D92" s="51">
        <f>SUM(E92:G92)</f>
        <v>62706.149999999994</v>
      </c>
      <c r="E92" s="51">
        <v>60438.46</v>
      </c>
      <c r="F92" s="51">
        <v>1932.31</v>
      </c>
      <c r="G92" s="51">
        <v>335.38</v>
      </c>
      <c r="H92" s="51">
        <f>SUM(I92:P92)</f>
        <v>15403.08</v>
      </c>
      <c r="I92" s="51">
        <v>6569.23</v>
      </c>
      <c r="J92" s="51">
        <v>584.62</v>
      </c>
      <c r="K92" s="51" t="s">
        <v>92</v>
      </c>
      <c r="L92" s="51">
        <v>269.23</v>
      </c>
      <c r="M92" s="51" t="s">
        <v>92</v>
      </c>
      <c r="N92" s="51">
        <v>6709.23</v>
      </c>
      <c r="O92" s="51">
        <v>123.08</v>
      </c>
      <c r="P92" s="51">
        <v>1147.69</v>
      </c>
      <c r="Q92" s="18" t="s">
        <v>50</v>
      </c>
      <c r="R92" s="18" t="s">
        <v>50</v>
      </c>
      <c r="S92" s="18" t="s">
        <v>50</v>
      </c>
      <c r="T92" s="18" t="s">
        <v>50</v>
      </c>
      <c r="U92" s="51">
        <f>C92</f>
        <v>78109.23</v>
      </c>
      <c r="V92" s="19" t="s">
        <v>51</v>
      </c>
      <c r="W92" s="16">
        <v>65</v>
      </c>
      <c r="X92" s="53">
        <f>U92*W92</f>
        <v>5077099.95</v>
      </c>
      <c r="Y92" s="16" t="s">
        <v>6</v>
      </c>
      <c r="Z92" s="16">
        <v>0</v>
      </c>
      <c r="AA92" s="20">
        <v>0</v>
      </c>
      <c r="AB92" s="16" t="s">
        <v>6</v>
      </c>
      <c r="AC92" s="16" t="s">
        <v>6</v>
      </c>
      <c r="AD92" s="16" t="s">
        <v>6</v>
      </c>
      <c r="AE92" s="16" t="s">
        <v>6</v>
      </c>
      <c r="AF92" s="16" t="s">
        <v>6</v>
      </c>
      <c r="AG92" s="21" t="s">
        <v>6</v>
      </c>
    </row>
    <row r="93" spans="1:33" ht="93.75">
      <c r="A93" s="17">
        <v>3</v>
      </c>
      <c r="B93" s="18" t="s">
        <v>62</v>
      </c>
      <c r="C93" s="51">
        <f>D93+H93</f>
        <v>189344.43999999997</v>
      </c>
      <c r="D93" s="51">
        <f>SUM(E93:G93)</f>
        <v>152011.11</v>
      </c>
      <c r="E93" s="51">
        <v>149255.56</v>
      </c>
      <c r="F93" s="51">
        <v>1933.33</v>
      </c>
      <c r="G93" s="51">
        <v>822.22</v>
      </c>
      <c r="H93" s="51">
        <f>SUM(I93:P93)</f>
        <v>37333.329999999994</v>
      </c>
      <c r="I93" s="51">
        <v>15922.22</v>
      </c>
      <c r="J93" s="51">
        <v>1411.11</v>
      </c>
      <c r="K93" s="51" t="s">
        <v>92</v>
      </c>
      <c r="L93" s="51">
        <v>655.55</v>
      </c>
      <c r="M93" s="51" t="s">
        <v>92</v>
      </c>
      <c r="N93" s="51">
        <v>16255.56</v>
      </c>
      <c r="O93" s="51">
        <v>300</v>
      </c>
      <c r="P93" s="51">
        <v>2788.89</v>
      </c>
      <c r="Q93" s="18" t="s">
        <v>50</v>
      </c>
      <c r="R93" s="18" t="s">
        <v>50</v>
      </c>
      <c r="S93" s="18" t="s">
        <v>50</v>
      </c>
      <c r="T93" s="18" t="s">
        <v>50</v>
      </c>
      <c r="U93" s="51">
        <f>C93</f>
        <v>189344.43999999997</v>
      </c>
      <c r="V93" s="19" t="s">
        <v>51</v>
      </c>
      <c r="W93" s="16">
        <v>9</v>
      </c>
      <c r="X93" s="53">
        <f>U93*W93</f>
        <v>1704099.9599999997</v>
      </c>
      <c r="Y93" s="16" t="s">
        <v>6</v>
      </c>
      <c r="Z93" s="16">
        <v>0</v>
      </c>
      <c r="AA93" s="20">
        <v>0</v>
      </c>
      <c r="AB93" s="16" t="s">
        <v>6</v>
      </c>
      <c r="AC93" s="16" t="s">
        <v>6</v>
      </c>
      <c r="AD93" s="16" t="s">
        <v>6</v>
      </c>
      <c r="AE93" s="16" t="s">
        <v>6</v>
      </c>
      <c r="AF93" s="16" t="s">
        <v>6</v>
      </c>
      <c r="AG93" s="21" t="s">
        <v>6</v>
      </c>
    </row>
    <row r="94" spans="1:33" ht="35.25" customHeight="1">
      <c r="A94" s="19"/>
      <c r="B94" s="22" t="s">
        <v>11</v>
      </c>
      <c r="C94" s="16" t="s">
        <v>6</v>
      </c>
      <c r="D94" s="16" t="s">
        <v>6</v>
      </c>
      <c r="E94" s="16" t="s">
        <v>6</v>
      </c>
      <c r="F94" s="16" t="s">
        <v>6</v>
      </c>
      <c r="G94" s="16" t="s">
        <v>6</v>
      </c>
      <c r="H94" s="16" t="s">
        <v>6</v>
      </c>
      <c r="I94" s="16" t="s">
        <v>6</v>
      </c>
      <c r="J94" s="16" t="s">
        <v>6</v>
      </c>
      <c r="K94" s="16" t="s">
        <v>6</v>
      </c>
      <c r="L94" s="16" t="s">
        <v>6</v>
      </c>
      <c r="M94" s="16" t="s">
        <v>6</v>
      </c>
      <c r="N94" s="16" t="s">
        <v>6</v>
      </c>
      <c r="O94" s="16" t="s">
        <v>6</v>
      </c>
      <c r="P94" s="16" t="s">
        <v>6</v>
      </c>
      <c r="Q94" s="16" t="s">
        <v>6</v>
      </c>
      <c r="R94" s="16" t="s">
        <v>6</v>
      </c>
      <c r="S94" s="16" t="s">
        <v>6</v>
      </c>
      <c r="T94" s="16" t="s">
        <v>6</v>
      </c>
      <c r="U94" s="16" t="s">
        <v>6</v>
      </c>
      <c r="V94" s="16" t="s">
        <v>6</v>
      </c>
      <c r="W94" s="16" t="s">
        <v>6</v>
      </c>
      <c r="X94" s="53">
        <f>SUM(X91:X93)</f>
        <v>12363799.99</v>
      </c>
      <c r="Y94" s="16">
        <v>0</v>
      </c>
      <c r="Z94" s="16" t="s">
        <v>6</v>
      </c>
      <c r="AA94" s="16">
        <v>0</v>
      </c>
      <c r="AB94" s="16">
        <v>0</v>
      </c>
      <c r="AC94" s="16">
        <v>84000</v>
      </c>
      <c r="AD94" s="16">
        <v>0</v>
      </c>
      <c r="AE94" s="16">
        <v>12447800</v>
      </c>
      <c r="AF94" s="16" t="s">
        <v>6</v>
      </c>
      <c r="AG94" s="21" t="s">
        <v>6</v>
      </c>
    </row>
    <row r="95" spans="1:33" ht="36.75" customHeight="1">
      <c r="A95" s="74" t="s">
        <v>65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6"/>
    </row>
    <row r="96" spans="1:33" ht="97.5" customHeight="1">
      <c r="A96" s="17">
        <v>1</v>
      </c>
      <c r="B96" s="18" t="s">
        <v>60</v>
      </c>
      <c r="C96" s="51">
        <f>D96+H96</f>
        <v>58080</v>
      </c>
      <c r="D96" s="51">
        <f>SUM(E96:G96)</f>
        <v>43241.43</v>
      </c>
      <c r="E96" s="51">
        <v>39947.15</v>
      </c>
      <c r="F96" s="51">
        <v>2907.14</v>
      </c>
      <c r="G96" s="51">
        <v>387.14</v>
      </c>
      <c r="H96" s="51">
        <f>SUM(I96:P96)</f>
        <v>14838.57</v>
      </c>
      <c r="I96" s="51">
        <v>1504.29</v>
      </c>
      <c r="J96" s="51">
        <v>6021.43</v>
      </c>
      <c r="K96" s="51" t="s">
        <v>92</v>
      </c>
      <c r="L96" s="51">
        <v>344.28</v>
      </c>
      <c r="M96" s="51" t="s">
        <v>92</v>
      </c>
      <c r="N96" s="51">
        <v>6178.57</v>
      </c>
      <c r="O96" s="51">
        <v>98.57</v>
      </c>
      <c r="P96" s="51">
        <v>691.43</v>
      </c>
      <c r="Q96" s="18" t="s">
        <v>50</v>
      </c>
      <c r="R96" s="18" t="s">
        <v>50</v>
      </c>
      <c r="S96" s="18" t="s">
        <v>50</v>
      </c>
      <c r="T96" s="18" t="s">
        <v>50</v>
      </c>
      <c r="U96" s="51">
        <f>C96</f>
        <v>58080</v>
      </c>
      <c r="V96" s="19" t="s">
        <v>51</v>
      </c>
      <c r="W96" s="16">
        <v>70</v>
      </c>
      <c r="X96" s="16">
        <f>U96*W96</f>
        <v>4065600</v>
      </c>
      <c r="Y96" s="16" t="s">
        <v>6</v>
      </c>
      <c r="Z96" s="16">
        <v>0</v>
      </c>
      <c r="AA96" s="20">
        <v>0</v>
      </c>
      <c r="AB96" s="16" t="s">
        <v>6</v>
      </c>
      <c r="AC96" s="16" t="s">
        <v>6</v>
      </c>
      <c r="AD96" s="16" t="s">
        <v>6</v>
      </c>
      <c r="AE96" s="16" t="s">
        <v>6</v>
      </c>
      <c r="AF96" s="16" t="s">
        <v>6</v>
      </c>
      <c r="AG96" s="17" t="s">
        <v>6</v>
      </c>
    </row>
    <row r="97" spans="1:33" ht="97.5" customHeight="1">
      <c r="A97" s="17">
        <v>2</v>
      </c>
      <c r="B97" s="18" t="s">
        <v>61</v>
      </c>
      <c r="C97" s="51">
        <f>D97+H97</f>
        <v>88630.97</v>
      </c>
      <c r="D97" s="51">
        <f>SUM(E97:G97)</f>
        <v>65989.38</v>
      </c>
      <c r="E97" s="51">
        <v>62475.22</v>
      </c>
      <c r="F97" s="51">
        <v>2907.96</v>
      </c>
      <c r="G97" s="51">
        <v>606.2</v>
      </c>
      <c r="H97" s="51">
        <f>SUM(I97:P97)</f>
        <v>22641.589999999997</v>
      </c>
      <c r="I97" s="51">
        <v>2296.46</v>
      </c>
      <c r="J97" s="51">
        <v>9189.38</v>
      </c>
      <c r="K97" s="51" t="s">
        <v>92</v>
      </c>
      <c r="L97" s="51">
        <v>524.78</v>
      </c>
      <c r="M97" s="51" t="s">
        <v>92</v>
      </c>
      <c r="N97" s="51">
        <v>9426.55</v>
      </c>
      <c r="O97" s="51">
        <v>150.44</v>
      </c>
      <c r="P97" s="51">
        <v>1053.98</v>
      </c>
      <c r="Q97" s="18" t="s">
        <v>50</v>
      </c>
      <c r="R97" s="18" t="s">
        <v>50</v>
      </c>
      <c r="S97" s="18" t="s">
        <v>50</v>
      </c>
      <c r="T97" s="18" t="s">
        <v>50</v>
      </c>
      <c r="U97" s="51">
        <f>C97</f>
        <v>88630.97</v>
      </c>
      <c r="V97" s="19" t="s">
        <v>51</v>
      </c>
      <c r="W97" s="16">
        <v>113</v>
      </c>
      <c r="X97" s="16">
        <v>10015300</v>
      </c>
      <c r="Y97" s="16" t="s">
        <v>6</v>
      </c>
      <c r="Z97" s="16">
        <v>0</v>
      </c>
      <c r="AA97" s="20">
        <v>0</v>
      </c>
      <c r="AB97" s="16" t="s">
        <v>6</v>
      </c>
      <c r="AC97" s="16" t="s">
        <v>6</v>
      </c>
      <c r="AD97" s="16" t="s">
        <v>6</v>
      </c>
      <c r="AE97" s="16" t="s">
        <v>6</v>
      </c>
      <c r="AF97" s="16" t="s">
        <v>6</v>
      </c>
      <c r="AG97" s="21" t="s">
        <v>6</v>
      </c>
    </row>
    <row r="98" spans="1:33" ht="93.75">
      <c r="A98" s="17">
        <v>3</v>
      </c>
      <c r="B98" s="18" t="s">
        <v>62</v>
      </c>
      <c r="C98" s="51">
        <f>D98+H98</f>
        <v>142493.75</v>
      </c>
      <c r="D98" s="51">
        <f>SUM(E98:G98)</f>
        <v>106075</v>
      </c>
      <c r="E98" s="51">
        <v>102181.25</v>
      </c>
      <c r="F98" s="51">
        <v>2906.25</v>
      </c>
      <c r="G98" s="51">
        <v>987.5</v>
      </c>
      <c r="H98" s="51">
        <f>SUM(I98:P98)</f>
        <v>36418.75</v>
      </c>
      <c r="I98" s="51">
        <v>3693.75</v>
      </c>
      <c r="J98" s="51">
        <v>14775</v>
      </c>
      <c r="K98" s="51" t="s">
        <v>92</v>
      </c>
      <c r="L98" s="51">
        <v>843.75</v>
      </c>
      <c r="M98" s="51" t="s">
        <v>92</v>
      </c>
      <c r="N98" s="51">
        <v>15162.5</v>
      </c>
      <c r="O98" s="51">
        <v>243.75</v>
      </c>
      <c r="P98" s="51">
        <v>1700</v>
      </c>
      <c r="Q98" s="18" t="s">
        <v>50</v>
      </c>
      <c r="R98" s="18" t="s">
        <v>50</v>
      </c>
      <c r="S98" s="18" t="s">
        <v>50</v>
      </c>
      <c r="T98" s="18" t="s">
        <v>50</v>
      </c>
      <c r="U98" s="51">
        <f>C98</f>
        <v>142493.75</v>
      </c>
      <c r="V98" s="19" t="s">
        <v>51</v>
      </c>
      <c r="W98" s="16">
        <v>16</v>
      </c>
      <c r="X98" s="16">
        <f>U98*W98</f>
        <v>2279900</v>
      </c>
      <c r="Y98" s="16" t="s">
        <v>6</v>
      </c>
      <c r="Z98" s="16">
        <v>0</v>
      </c>
      <c r="AA98" s="20">
        <v>0</v>
      </c>
      <c r="AB98" s="16" t="s">
        <v>6</v>
      </c>
      <c r="AC98" s="16" t="s">
        <v>6</v>
      </c>
      <c r="AD98" s="16" t="s">
        <v>6</v>
      </c>
      <c r="AE98" s="16" t="s">
        <v>6</v>
      </c>
      <c r="AF98" s="16" t="s">
        <v>6</v>
      </c>
      <c r="AG98" s="21" t="s">
        <v>6</v>
      </c>
    </row>
    <row r="99" spans="1:33" ht="36.75" customHeight="1">
      <c r="A99" s="19"/>
      <c r="B99" s="22" t="s">
        <v>11</v>
      </c>
      <c r="C99" s="16" t="s">
        <v>6</v>
      </c>
      <c r="D99" s="16" t="s">
        <v>6</v>
      </c>
      <c r="E99" s="16" t="s">
        <v>6</v>
      </c>
      <c r="F99" s="16" t="s">
        <v>6</v>
      </c>
      <c r="G99" s="16" t="s">
        <v>6</v>
      </c>
      <c r="H99" s="16" t="s">
        <v>6</v>
      </c>
      <c r="I99" s="16" t="s">
        <v>6</v>
      </c>
      <c r="J99" s="16" t="s">
        <v>6</v>
      </c>
      <c r="K99" s="16" t="s">
        <v>6</v>
      </c>
      <c r="L99" s="16" t="s">
        <v>6</v>
      </c>
      <c r="M99" s="16" t="s">
        <v>6</v>
      </c>
      <c r="N99" s="16" t="s">
        <v>6</v>
      </c>
      <c r="O99" s="16" t="s">
        <v>6</v>
      </c>
      <c r="P99" s="16" t="s">
        <v>6</v>
      </c>
      <c r="Q99" s="16" t="s">
        <v>6</v>
      </c>
      <c r="R99" s="16" t="s">
        <v>6</v>
      </c>
      <c r="S99" s="16" t="s">
        <v>6</v>
      </c>
      <c r="T99" s="16" t="s">
        <v>6</v>
      </c>
      <c r="U99" s="16" t="s">
        <v>6</v>
      </c>
      <c r="V99" s="16" t="s">
        <v>6</v>
      </c>
      <c r="W99" s="16" t="s">
        <v>6</v>
      </c>
      <c r="X99" s="16">
        <f>SUM(X96:X98)</f>
        <v>16360800</v>
      </c>
      <c r="Y99" s="16">
        <v>0</v>
      </c>
      <c r="Z99" s="16" t="s">
        <v>6</v>
      </c>
      <c r="AA99" s="16">
        <v>0</v>
      </c>
      <c r="AB99" s="16">
        <v>0</v>
      </c>
      <c r="AC99" s="16">
        <v>937300</v>
      </c>
      <c r="AD99" s="16">
        <v>0</v>
      </c>
      <c r="AE99" s="16">
        <v>17298100</v>
      </c>
      <c r="AF99" s="16" t="s">
        <v>6</v>
      </c>
      <c r="AG99" s="21" t="s">
        <v>6</v>
      </c>
    </row>
    <row r="100" spans="1:33" ht="33.75" customHeight="1">
      <c r="A100" s="74" t="s">
        <v>66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6"/>
    </row>
    <row r="101" spans="1:33" ht="102.75" customHeight="1">
      <c r="A101" s="17">
        <v>1</v>
      </c>
      <c r="B101" s="18" t="s">
        <v>46</v>
      </c>
      <c r="C101" s="54">
        <f>D101+H101</f>
        <v>27517.5</v>
      </c>
      <c r="D101" s="54">
        <f>SUM(E101:G101)</f>
        <v>15172.5</v>
      </c>
      <c r="E101" s="54">
        <v>15097.5</v>
      </c>
      <c r="F101" s="54">
        <v>0</v>
      </c>
      <c r="G101" s="54">
        <v>75</v>
      </c>
      <c r="H101" s="54">
        <f>SUM(I101:P101)</f>
        <v>12345</v>
      </c>
      <c r="I101" s="54">
        <v>917.5</v>
      </c>
      <c r="J101" s="54">
        <v>1205</v>
      </c>
      <c r="K101" s="54">
        <v>0</v>
      </c>
      <c r="L101" s="54">
        <v>72.5</v>
      </c>
      <c r="M101" s="54">
        <v>0</v>
      </c>
      <c r="N101" s="54">
        <v>9855</v>
      </c>
      <c r="O101" s="54">
        <v>115</v>
      </c>
      <c r="P101" s="54">
        <v>180</v>
      </c>
      <c r="Q101" s="50">
        <v>1</v>
      </c>
      <c r="R101" s="50">
        <v>1</v>
      </c>
      <c r="S101" s="50">
        <v>1</v>
      </c>
      <c r="T101" s="50">
        <v>1</v>
      </c>
      <c r="U101" s="54">
        <f>C101</f>
        <v>27517.5</v>
      </c>
      <c r="V101" s="50" t="s">
        <v>51</v>
      </c>
      <c r="W101" s="50">
        <v>40</v>
      </c>
      <c r="X101" s="55">
        <f>U101*W101</f>
        <v>1100700</v>
      </c>
      <c r="Y101" s="50" t="s">
        <v>6</v>
      </c>
      <c r="Z101" s="50">
        <v>0</v>
      </c>
      <c r="AA101" s="50">
        <v>0</v>
      </c>
      <c r="AB101" s="50" t="s">
        <v>6</v>
      </c>
      <c r="AC101" s="50" t="s">
        <v>6</v>
      </c>
      <c r="AD101" s="50" t="s">
        <v>6</v>
      </c>
      <c r="AE101" s="50" t="s">
        <v>6</v>
      </c>
      <c r="AF101" s="50" t="s">
        <v>6</v>
      </c>
      <c r="AG101" s="50" t="s">
        <v>6</v>
      </c>
    </row>
    <row r="102" spans="1:33" ht="44.25" customHeight="1">
      <c r="A102" s="17">
        <v>2</v>
      </c>
      <c r="B102" s="18" t="s">
        <v>47</v>
      </c>
      <c r="C102" s="54">
        <f>D102+H102</f>
        <v>272.05</v>
      </c>
      <c r="D102" s="58">
        <f>SUM(E102:G102)</f>
        <v>193.12</v>
      </c>
      <c r="E102" s="54">
        <v>57.31</v>
      </c>
      <c r="F102" s="54">
        <v>134.79</v>
      </c>
      <c r="G102" s="54">
        <v>1.02</v>
      </c>
      <c r="H102" s="54">
        <f>SUM(I102:P102)</f>
        <v>78.92999999999999</v>
      </c>
      <c r="I102" s="54">
        <v>11.69</v>
      </c>
      <c r="J102" s="54">
        <v>15.34</v>
      </c>
      <c r="K102" s="54">
        <v>0</v>
      </c>
      <c r="L102" s="54">
        <v>0.93</v>
      </c>
      <c r="M102" s="54">
        <v>0</v>
      </c>
      <c r="N102" s="54">
        <v>38.05</v>
      </c>
      <c r="O102" s="54">
        <v>0.44</v>
      </c>
      <c r="P102" s="54">
        <v>12.48</v>
      </c>
      <c r="Q102" s="50">
        <v>1</v>
      </c>
      <c r="R102" s="50">
        <v>1</v>
      </c>
      <c r="S102" s="50">
        <v>1</v>
      </c>
      <c r="T102" s="50">
        <v>1</v>
      </c>
      <c r="U102" s="54">
        <f>C102</f>
        <v>272.05</v>
      </c>
      <c r="V102" s="50" t="s">
        <v>454</v>
      </c>
      <c r="W102" s="50">
        <v>7947</v>
      </c>
      <c r="X102" s="55">
        <v>2162000</v>
      </c>
      <c r="Y102" s="50" t="s">
        <v>6</v>
      </c>
      <c r="Z102" s="50">
        <v>45</v>
      </c>
      <c r="AA102" s="50">
        <v>357600</v>
      </c>
      <c r="AB102" s="50" t="s">
        <v>6</v>
      </c>
      <c r="AC102" s="50" t="s">
        <v>6</v>
      </c>
      <c r="AD102" s="50" t="s">
        <v>6</v>
      </c>
      <c r="AE102" s="50" t="s">
        <v>6</v>
      </c>
      <c r="AF102" s="50" t="s">
        <v>6</v>
      </c>
      <c r="AG102" s="50" t="s">
        <v>6</v>
      </c>
    </row>
    <row r="103" spans="1:33" ht="96" customHeight="1">
      <c r="A103" s="17">
        <v>3</v>
      </c>
      <c r="B103" s="18" t="s">
        <v>67</v>
      </c>
      <c r="C103" s="54">
        <f>D103+H103</f>
        <v>58165.43000000001</v>
      </c>
      <c r="D103" s="54">
        <f>SUM(E103:G103)</f>
        <v>44994.240000000005</v>
      </c>
      <c r="E103" s="51">
        <v>41739.51</v>
      </c>
      <c r="F103" s="51">
        <v>2847.32</v>
      </c>
      <c r="G103" s="51">
        <v>407.41</v>
      </c>
      <c r="H103" s="54">
        <f>SUM(I103:P103)</f>
        <v>13171.190000000002</v>
      </c>
      <c r="I103" s="51">
        <v>2723.87</v>
      </c>
      <c r="J103" s="51">
        <v>3574.9</v>
      </c>
      <c r="K103" s="51" t="s">
        <v>92</v>
      </c>
      <c r="L103" s="51">
        <v>214.4</v>
      </c>
      <c r="M103" s="51" t="s">
        <v>92</v>
      </c>
      <c r="N103" s="51">
        <v>6051.03</v>
      </c>
      <c r="O103" s="51">
        <v>70.78</v>
      </c>
      <c r="P103" s="51">
        <v>536.21</v>
      </c>
      <c r="Q103" s="18" t="s">
        <v>50</v>
      </c>
      <c r="R103" s="18" t="s">
        <v>50</v>
      </c>
      <c r="S103" s="18" t="s">
        <v>50</v>
      </c>
      <c r="T103" s="18" t="s">
        <v>50</v>
      </c>
      <c r="U103" s="54">
        <f>C103</f>
        <v>58165.43000000001</v>
      </c>
      <c r="V103" s="19" t="s">
        <v>51</v>
      </c>
      <c r="W103" s="16">
        <v>243</v>
      </c>
      <c r="X103" s="55">
        <v>14134200</v>
      </c>
      <c r="Y103" s="16" t="s">
        <v>6</v>
      </c>
      <c r="Z103" s="16">
        <v>0</v>
      </c>
      <c r="AA103" s="20">
        <v>0</v>
      </c>
      <c r="AB103" s="16" t="s">
        <v>6</v>
      </c>
      <c r="AC103" s="16" t="s">
        <v>6</v>
      </c>
      <c r="AD103" s="16" t="s">
        <v>6</v>
      </c>
      <c r="AE103" s="16" t="s">
        <v>6</v>
      </c>
      <c r="AF103" s="16" t="s">
        <v>6</v>
      </c>
      <c r="AG103" s="17" t="s">
        <v>6</v>
      </c>
    </row>
    <row r="104" spans="1:33" ht="96" customHeight="1">
      <c r="A104" s="17">
        <v>4</v>
      </c>
      <c r="B104" s="18" t="s">
        <v>68</v>
      </c>
      <c r="C104" s="54">
        <f>D104+H104</f>
        <v>82965.02</v>
      </c>
      <c r="D104" s="54">
        <f>SUM(E104:G104)</f>
        <v>64045.68</v>
      </c>
      <c r="E104" s="51">
        <v>60606.58</v>
      </c>
      <c r="F104" s="51">
        <v>2847.33</v>
      </c>
      <c r="G104" s="51">
        <v>591.77</v>
      </c>
      <c r="H104" s="54">
        <f>SUM(I104:P104)</f>
        <v>18919.340000000004</v>
      </c>
      <c r="I104" s="51">
        <v>3877.36</v>
      </c>
      <c r="J104" s="51">
        <v>5088.48</v>
      </c>
      <c r="K104" s="51" t="s">
        <v>92</v>
      </c>
      <c r="L104" s="51">
        <v>304.53</v>
      </c>
      <c r="M104" s="51" t="s">
        <v>92</v>
      </c>
      <c r="N104" s="51">
        <v>8783.54</v>
      </c>
      <c r="O104" s="51">
        <v>102.47</v>
      </c>
      <c r="P104" s="51">
        <v>762.96</v>
      </c>
      <c r="Q104" s="18" t="s">
        <v>50</v>
      </c>
      <c r="R104" s="18" t="s">
        <v>50</v>
      </c>
      <c r="S104" s="18" t="s">
        <v>50</v>
      </c>
      <c r="T104" s="18" t="s">
        <v>50</v>
      </c>
      <c r="U104" s="54">
        <f>C104</f>
        <v>82965.02</v>
      </c>
      <c r="V104" s="19" t="s">
        <v>51</v>
      </c>
      <c r="W104" s="16">
        <v>243</v>
      </c>
      <c r="X104" s="55">
        <f>U104*W104</f>
        <v>20160499.86</v>
      </c>
      <c r="Y104" s="16" t="s">
        <v>6</v>
      </c>
      <c r="Z104" s="16">
        <v>0</v>
      </c>
      <c r="AA104" s="20">
        <v>0</v>
      </c>
      <c r="AB104" s="16" t="s">
        <v>6</v>
      </c>
      <c r="AC104" s="16" t="s">
        <v>6</v>
      </c>
      <c r="AD104" s="16" t="s">
        <v>6</v>
      </c>
      <c r="AE104" s="16" t="s">
        <v>6</v>
      </c>
      <c r="AF104" s="16" t="s">
        <v>6</v>
      </c>
      <c r="AG104" s="21" t="s">
        <v>6</v>
      </c>
    </row>
    <row r="105" spans="1:33" ht="93.75">
      <c r="A105" s="17">
        <v>5</v>
      </c>
      <c r="B105" s="18" t="s">
        <v>69</v>
      </c>
      <c r="C105" s="54">
        <f>D105+H105</f>
        <v>132935</v>
      </c>
      <c r="D105" s="54">
        <f>SUM(E105:G105)</f>
        <v>102425</v>
      </c>
      <c r="E105" s="51">
        <v>98615</v>
      </c>
      <c r="F105" s="51">
        <v>2850</v>
      </c>
      <c r="G105" s="51">
        <v>960</v>
      </c>
      <c r="H105" s="54">
        <f>SUM(I105:P105)</f>
        <v>30510</v>
      </c>
      <c r="I105" s="51">
        <v>6200</v>
      </c>
      <c r="J105" s="51">
        <v>8135</v>
      </c>
      <c r="K105" s="51" t="s">
        <v>92</v>
      </c>
      <c r="L105" s="51">
        <v>490</v>
      </c>
      <c r="M105" s="51" t="s">
        <v>92</v>
      </c>
      <c r="N105" s="51">
        <v>14295</v>
      </c>
      <c r="O105" s="51">
        <v>165</v>
      </c>
      <c r="P105" s="51">
        <v>1225</v>
      </c>
      <c r="Q105" s="18" t="s">
        <v>50</v>
      </c>
      <c r="R105" s="18" t="s">
        <v>50</v>
      </c>
      <c r="S105" s="18" t="s">
        <v>50</v>
      </c>
      <c r="T105" s="18" t="s">
        <v>50</v>
      </c>
      <c r="U105" s="54">
        <f>C105</f>
        <v>132935</v>
      </c>
      <c r="V105" s="19" t="s">
        <v>51</v>
      </c>
      <c r="W105" s="16">
        <v>20</v>
      </c>
      <c r="X105" s="55">
        <f>U105*W105</f>
        <v>2658700</v>
      </c>
      <c r="Y105" s="16" t="s">
        <v>6</v>
      </c>
      <c r="Z105" s="16">
        <v>0</v>
      </c>
      <c r="AA105" s="20">
        <v>0</v>
      </c>
      <c r="AB105" s="16" t="s">
        <v>6</v>
      </c>
      <c r="AC105" s="16" t="s">
        <v>6</v>
      </c>
      <c r="AD105" s="16" t="s">
        <v>6</v>
      </c>
      <c r="AE105" s="16" t="s">
        <v>6</v>
      </c>
      <c r="AF105" s="16" t="s">
        <v>6</v>
      </c>
      <c r="AG105" s="21" t="s">
        <v>6</v>
      </c>
    </row>
    <row r="106" spans="1:33" ht="44.25" customHeight="1">
      <c r="A106" s="19"/>
      <c r="B106" s="22" t="s">
        <v>11</v>
      </c>
      <c r="C106" s="16" t="s">
        <v>6</v>
      </c>
      <c r="D106" s="16" t="s">
        <v>6</v>
      </c>
      <c r="E106" s="16" t="s">
        <v>6</v>
      </c>
      <c r="F106" s="16" t="s">
        <v>6</v>
      </c>
      <c r="G106" s="16" t="s">
        <v>6</v>
      </c>
      <c r="H106" s="16" t="s">
        <v>6</v>
      </c>
      <c r="I106" s="16" t="s">
        <v>6</v>
      </c>
      <c r="J106" s="16" t="s">
        <v>6</v>
      </c>
      <c r="K106" s="16" t="s">
        <v>6</v>
      </c>
      <c r="L106" s="16" t="s">
        <v>6</v>
      </c>
      <c r="M106" s="16" t="s">
        <v>6</v>
      </c>
      <c r="N106" s="16" t="s">
        <v>6</v>
      </c>
      <c r="O106" s="16" t="s">
        <v>6</v>
      </c>
      <c r="P106" s="16" t="s">
        <v>6</v>
      </c>
      <c r="Q106" s="16" t="s">
        <v>6</v>
      </c>
      <c r="R106" s="16" t="s">
        <v>6</v>
      </c>
      <c r="S106" s="16" t="s">
        <v>6</v>
      </c>
      <c r="T106" s="16" t="s">
        <v>6</v>
      </c>
      <c r="U106" s="16" t="s">
        <v>6</v>
      </c>
      <c r="V106" s="16" t="s">
        <v>6</v>
      </c>
      <c r="W106" s="16" t="s">
        <v>6</v>
      </c>
      <c r="X106" s="53">
        <f>SUM(X101:X105)</f>
        <v>40216099.86</v>
      </c>
      <c r="Y106" s="16">
        <v>0</v>
      </c>
      <c r="Z106" s="16" t="s">
        <v>6</v>
      </c>
      <c r="AA106" s="16">
        <v>357600</v>
      </c>
      <c r="AB106" s="16">
        <v>0</v>
      </c>
      <c r="AC106" s="16">
        <v>110100</v>
      </c>
      <c r="AD106" s="16">
        <v>0</v>
      </c>
      <c r="AE106" s="16">
        <v>39968600</v>
      </c>
      <c r="AF106" s="16" t="s">
        <v>6</v>
      </c>
      <c r="AG106" s="21" t="s">
        <v>6</v>
      </c>
    </row>
    <row r="107" spans="1:33" ht="35.25" customHeight="1">
      <c r="A107" s="74" t="s">
        <v>70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6"/>
    </row>
    <row r="108" spans="1:33" ht="97.5" customHeight="1">
      <c r="A108" s="17">
        <v>1</v>
      </c>
      <c r="B108" s="18" t="s">
        <v>46</v>
      </c>
      <c r="C108" s="51">
        <f>D108+H108</f>
        <v>23744.44</v>
      </c>
      <c r="D108" s="51">
        <f>SUM(E108:G108)</f>
        <v>17588.89</v>
      </c>
      <c r="E108" s="51">
        <v>17527.78</v>
      </c>
      <c r="F108" s="51" t="s">
        <v>92</v>
      </c>
      <c r="G108" s="51">
        <v>61.11</v>
      </c>
      <c r="H108" s="51">
        <f>SUM(I108:P108)</f>
        <v>6155.55</v>
      </c>
      <c r="I108" s="51">
        <v>244.44</v>
      </c>
      <c r="J108" s="51">
        <v>2072.22</v>
      </c>
      <c r="K108" s="51" t="s">
        <v>92</v>
      </c>
      <c r="L108" s="51">
        <v>83.33</v>
      </c>
      <c r="M108" s="51" t="s">
        <v>92</v>
      </c>
      <c r="N108" s="51">
        <v>3450</v>
      </c>
      <c r="O108" s="51">
        <v>72.22</v>
      </c>
      <c r="P108" s="51">
        <v>233.34</v>
      </c>
      <c r="Q108" s="18" t="s">
        <v>50</v>
      </c>
      <c r="R108" s="18" t="s">
        <v>50</v>
      </c>
      <c r="S108" s="18" t="s">
        <v>50</v>
      </c>
      <c r="T108" s="18" t="s">
        <v>50</v>
      </c>
      <c r="U108" s="51">
        <f>C108</f>
        <v>23744.44</v>
      </c>
      <c r="V108" s="19" t="s">
        <v>51</v>
      </c>
      <c r="W108" s="16">
        <v>18</v>
      </c>
      <c r="X108" s="16">
        <v>427400</v>
      </c>
      <c r="Y108" s="16" t="s">
        <v>6</v>
      </c>
      <c r="Z108" s="16">
        <v>0</v>
      </c>
      <c r="AA108" s="20">
        <v>0</v>
      </c>
      <c r="AB108" s="16" t="s">
        <v>6</v>
      </c>
      <c r="AC108" s="16" t="s">
        <v>6</v>
      </c>
      <c r="AD108" s="16" t="s">
        <v>6</v>
      </c>
      <c r="AE108" s="16" t="s">
        <v>6</v>
      </c>
      <c r="AF108" s="16" t="s">
        <v>6</v>
      </c>
      <c r="AG108" s="17" t="s">
        <v>6</v>
      </c>
    </row>
    <row r="109" spans="1:33" ht="45" customHeight="1">
      <c r="A109" s="17">
        <v>2</v>
      </c>
      <c r="B109" s="18" t="s">
        <v>47</v>
      </c>
      <c r="C109" s="51">
        <f>D109+H109</f>
        <v>281.09000000000003</v>
      </c>
      <c r="D109" s="59">
        <f>SUM(E109:G109)</f>
        <v>201.14000000000001</v>
      </c>
      <c r="E109" s="51">
        <v>66.34</v>
      </c>
      <c r="F109" s="51">
        <v>134.8</v>
      </c>
      <c r="G109" s="51">
        <v>0</v>
      </c>
      <c r="H109" s="51">
        <f>SUM(I109:P109)</f>
        <v>79.95</v>
      </c>
      <c r="I109" s="51">
        <v>2.8</v>
      </c>
      <c r="J109" s="51">
        <v>24.14</v>
      </c>
      <c r="K109" s="51" t="s">
        <v>92</v>
      </c>
      <c r="L109" s="51">
        <v>2.5</v>
      </c>
      <c r="M109" s="51" t="s">
        <v>92</v>
      </c>
      <c r="N109" s="51">
        <v>33.92</v>
      </c>
      <c r="O109" s="51">
        <v>0.81</v>
      </c>
      <c r="P109" s="51">
        <v>15.78</v>
      </c>
      <c r="Q109" s="18" t="s">
        <v>50</v>
      </c>
      <c r="R109" s="18" t="s">
        <v>50</v>
      </c>
      <c r="S109" s="18" t="s">
        <v>50</v>
      </c>
      <c r="T109" s="18" t="s">
        <v>50</v>
      </c>
      <c r="U109" s="51">
        <f>C109</f>
        <v>281.09000000000003</v>
      </c>
      <c r="V109" s="19" t="s">
        <v>454</v>
      </c>
      <c r="W109" s="16">
        <v>2718</v>
      </c>
      <c r="X109" s="16">
        <v>764000</v>
      </c>
      <c r="Y109" s="16" t="s">
        <v>6</v>
      </c>
      <c r="Z109" s="16">
        <v>45</v>
      </c>
      <c r="AA109" s="20">
        <v>122300</v>
      </c>
      <c r="AB109" s="16" t="s">
        <v>6</v>
      </c>
      <c r="AC109" s="16" t="s">
        <v>6</v>
      </c>
      <c r="AD109" s="16" t="s">
        <v>6</v>
      </c>
      <c r="AE109" s="16" t="s">
        <v>6</v>
      </c>
      <c r="AF109" s="16" t="s">
        <v>6</v>
      </c>
      <c r="AG109" s="21" t="s">
        <v>6</v>
      </c>
    </row>
    <row r="110" spans="1:33" ht="97.5" customHeight="1">
      <c r="A110" s="17">
        <v>3</v>
      </c>
      <c r="B110" s="18" t="s">
        <v>67</v>
      </c>
      <c r="C110" s="51">
        <f>D110+H110</f>
        <v>103410.70999999999</v>
      </c>
      <c r="D110" s="51">
        <f>SUM(E110:G110)</f>
        <v>78139.28</v>
      </c>
      <c r="E110" s="51">
        <v>74896.43</v>
      </c>
      <c r="F110" s="51">
        <v>2728.57</v>
      </c>
      <c r="G110" s="51">
        <v>514.28</v>
      </c>
      <c r="H110" s="51">
        <f>SUM(I110:P110)</f>
        <v>25271.43</v>
      </c>
      <c r="I110" s="51">
        <v>1092.86</v>
      </c>
      <c r="J110" s="51">
        <v>9225</v>
      </c>
      <c r="K110" s="51" t="s">
        <v>92</v>
      </c>
      <c r="L110" s="51">
        <v>371.43</v>
      </c>
      <c r="M110" s="51" t="s">
        <v>92</v>
      </c>
      <c r="N110" s="51">
        <v>13250</v>
      </c>
      <c r="O110" s="51">
        <v>307.14</v>
      </c>
      <c r="P110" s="51">
        <v>1025</v>
      </c>
      <c r="Q110" s="18" t="s">
        <v>50</v>
      </c>
      <c r="R110" s="18" t="s">
        <v>50</v>
      </c>
      <c r="S110" s="18" t="s">
        <v>50</v>
      </c>
      <c r="T110" s="18" t="s">
        <v>50</v>
      </c>
      <c r="U110" s="51">
        <f>C110</f>
        <v>103410.70999999999</v>
      </c>
      <c r="V110" s="19" t="s">
        <v>51</v>
      </c>
      <c r="W110" s="16">
        <v>28</v>
      </c>
      <c r="X110" s="16">
        <v>2895500</v>
      </c>
      <c r="Y110" s="16" t="s">
        <v>6</v>
      </c>
      <c r="Z110" s="16">
        <v>0</v>
      </c>
      <c r="AA110" s="20">
        <v>0</v>
      </c>
      <c r="AB110" s="16" t="s">
        <v>6</v>
      </c>
      <c r="AC110" s="16" t="s">
        <v>6</v>
      </c>
      <c r="AD110" s="16" t="s">
        <v>6</v>
      </c>
      <c r="AE110" s="16" t="s">
        <v>6</v>
      </c>
      <c r="AF110" s="16" t="s">
        <v>6</v>
      </c>
      <c r="AG110" s="21" t="s">
        <v>6</v>
      </c>
    </row>
    <row r="111" spans="1:33" ht="97.5" customHeight="1">
      <c r="A111" s="17">
        <v>4</v>
      </c>
      <c r="B111" s="18" t="s">
        <v>68</v>
      </c>
      <c r="C111" s="51">
        <f>D111+H111</f>
        <v>111793.02</v>
      </c>
      <c r="D111" s="51">
        <f>SUM(E111:G111)</f>
        <v>84481.39</v>
      </c>
      <c r="E111" s="51">
        <v>81195.35</v>
      </c>
      <c r="F111" s="51">
        <v>2730.23</v>
      </c>
      <c r="G111" s="51">
        <v>555.81</v>
      </c>
      <c r="H111" s="51">
        <f>SUM(I111:P111)</f>
        <v>27311.63</v>
      </c>
      <c r="I111" s="51">
        <v>1179.07</v>
      </c>
      <c r="J111" s="51">
        <v>9976.74</v>
      </c>
      <c r="K111" s="51" t="s">
        <v>92</v>
      </c>
      <c r="L111" s="51">
        <v>402.33</v>
      </c>
      <c r="M111" s="51" t="s">
        <v>92</v>
      </c>
      <c r="N111" s="51">
        <v>14316.28</v>
      </c>
      <c r="O111" s="51">
        <v>332.56</v>
      </c>
      <c r="P111" s="51">
        <v>1104.65</v>
      </c>
      <c r="Q111" s="18" t="s">
        <v>50</v>
      </c>
      <c r="R111" s="18" t="s">
        <v>50</v>
      </c>
      <c r="S111" s="18" t="s">
        <v>50</v>
      </c>
      <c r="T111" s="18" t="s">
        <v>50</v>
      </c>
      <c r="U111" s="51">
        <f>C111</f>
        <v>111793.02</v>
      </c>
      <c r="V111" s="19" t="s">
        <v>51</v>
      </c>
      <c r="W111" s="16">
        <v>43</v>
      </c>
      <c r="X111" s="53">
        <f>U111*W111</f>
        <v>4807099.86</v>
      </c>
      <c r="Y111" s="16" t="s">
        <v>6</v>
      </c>
      <c r="Z111" s="16">
        <v>0</v>
      </c>
      <c r="AA111" s="20">
        <v>0</v>
      </c>
      <c r="AB111" s="16" t="s">
        <v>6</v>
      </c>
      <c r="AC111" s="16" t="s">
        <v>6</v>
      </c>
      <c r="AD111" s="16" t="s">
        <v>6</v>
      </c>
      <c r="AE111" s="16" t="s">
        <v>6</v>
      </c>
      <c r="AF111" s="16" t="s">
        <v>6</v>
      </c>
      <c r="AG111" s="21" t="s">
        <v>6</v>
      </c>
    </row>
    <row r="112" spans="1:33" ht="93.75">
      <c r="A112" s="17">
        <v>5</v>
      </c>
      <c r="B112" s="18" t="s">
        <v>69</v>
      </c>
      <c r="C112" s="51">
        <f>D112+H112</f>
        <v>311600</v>
      </c>
      <c r="D112" s="51">
        <f>SUM(E112:G112)</f>
        <v>235500</v>
      </c>
      <c r="E112" s="51">
        <v>231166.67</v>
      </c>
      <c r="F112" s="51">
        <v>2733.33</v>
      </c>
      <c r="G112" s="51">
        <v>1600</v>
      </c>
      <c r="H112" s="51">
        <f>SUM(I112:P112)</f>
        <v>76100</v>
      </c>
      <c r="I112" s="51">
        <v>3283.33</v>
      </c>
      <c r="J112" s="51">
        <v>27800</v>
      </c>
      <c r="K112" s="51" t="s">
        <v>92</v>
      </c>
      <c r="L112" s="51">
        <v>1133.33</v>
      </c>
      <c r="M112" s="51" t="s">
        <v>92</v>
      </c>
      <c r="N112" s="51">
        <v>39883.34</v>
      </c>
      <c r="O112" s="51">
        <v>933.33</v>
      </c>
      <c r="P112" s="51">
        <v>3066.67</v>
      </c>
      <c r="Q112" s="18" t="s">
        <v>50</v>
      </c>
      <c r="R112" s="18" t="s">
        <v>50</v>
      </c>
      <c r="S112" s="18" t="s">
        <v>50</v>
      </c>
      <c r="T112" s="18" t="s">
        <v>50</v>
      </c>
      <c r="U112" s="51">
        <f>C112</f>
        <v>311600</v>
      </c>
      <c r="V112" s="19" t="s">
        <v>51</v>
      </c>
      <c r="W112" s="16">
        <v>6</v>
      </c>
      <c r="X112" s="53">
        <f>U112*W112</f>
        <v>1869600</v>
      </c>
      <c r="Y112" s="16" t="s">
        <v>6</v>
      </c>
      <c r="Z112" s="16">
        <v>0</v>
      </c>
      <c r="AA112" s="20">
        <v>0</v>
      </c>
      <c r="AB112" s="16" t="s">
        <v>6</v>
      </c>
      <c r="AC112" s="16" t="s">
        <v>6</v>
      </c>
      <c r="AD112" s="16" t="s">
        <v>6</v>
      </c>
      <c r="AE112" s="16" t="s">
        <v>6</v>
      </c>
      <c r="AF112" s="16" t="s">
        <v>6</v>
      </c>
      <c r="AG112" s="21" t="s">
        <v>6</v>
      </c>
    </row>
    <row r="113" spans="1:33" ht="39.75" customHeight="1">
      <c r="A113" s="19"/>
      <c r="B113" s="22" t="s">
        <v>11</v>
      </c>
      <c r="C113" s="16" t="s">
        <v>6</v>
      </c>
      <c r="D113" s="16" t="s">
        <v>6</v>
      </c>
      <c r="E113" s="16" t="s">
        <v>6</v>
      </c>
      <c r="F113" s="16" t="s">
        <v>6</v>
      </c>
      <c r="G113" s="16" t="s">
        <v>6</v>
      </c>
      <c r="H113" s="16" t="s">
        <v>6</v>
      </c>
      <c r="I113" s="16" t="s">
        <v>6</v>
      </c>
      <c r="J113" s="16" t="s">
        <v>6</v>
      </c>
      <c r="K113" s="16" t="s">
        <v>6</v>
      </c>
      <c r="L113" s="16" t="s">
        <v>6</v>
      </c>
      <c r="M113" s="16" t="s">
        <v>6</v>
      </c>
      <c r="N113" s="16" t="s">
        <v>6</v>
      </c>
      <c r="O113" s="16" t="s">
        <v>6</v>
      </c>
      <c r="P113" s="16" t="s">
        <v>6</v>
      </c>
      <c r="Q113" s="16" t="s">
        <v>6</v>
      </c>
      <c r="R113" s="16" t="s">
        <v>6</v>
      </c>
      <c r="S113" s="16" t="s">
        <v>6</v>
      </c>
      <c r="T113" s="16" t="s">
        <v>6</v>
      </c>
      <c r="U113" s="16" t="s">
        <v>6</v>
      </c>
      <c r="V113" s="16" t="s">
        <v>6</v>
      </c>
      <c r="W113" s="16" t="s">
        <v>6</v>
      </c>
      <c r="X113" s="53">
        <f>SUM(X108:X112)</f>
        <v>10763599.86</v>
      </c>
      <c r="Y113" s="16">
        <v>0</v>
      </c>
      <c r="Z113" s="16" t="s">
        <v>6</v>
      </c>
      <c r="AA113" s="16">
        <v>122300</v>
      </c>
      <c r="AB113" s="16">
        <v>0</v>
      </c>
      <c r="AC113" s="16">
        <v>132700</v>
      </c>
      <c r="AD113" s="16">
        <v>0</v>
      </c>
      <c r="AE113" s="16">
        <v>10774000</v>
      </c>
      <c r="AF113" s="16" t="s">
        <v>6</v>
      </c>
      <c r="AG113" s="21" t="s">
        <v>6</v>
      </c>
    </row>
    <row r="114" spans="1:33" ht="33.75" customHeight="1">
      <c r="A114" s="74" t="s">
        <v>71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6"/>
    </row>
    <row r="115" spans="1:33" ht="94.5" customHeight="1">
      <c r="A115" s="17">
        <v>1</v>
      </c>
      <c r="B115" s="18" t="s">
        <v>60</v>
      </c>
      <c r="C115" s="51">
        <f>D115+H115</f>
        <v>111723.81</v>
      </c>
      <c r="D115" s="51">
        <f>SUM(E115:G115)</f>
        <v>79390.48</v>
      </c>
      <c r="E115" s="51">
        <v>75130.16</v>
      </c>
      <c r="F115" s="51">
        <v>3746.03</v>
      </c>
      <c r="G115" s="51">
        <v>514.29</v>
      </c>
      <c r="H115" s="51">
        <f>SUM(I115:P115)</f>
        <v>32333.329999999998</v>
      </c>
      <c r="I115" s="51">
        <v>1149.21</v>
      </c>
      <c r="J115" s="51">
        <v>10961.9</v>
      </c>
      <c r="K115" s="51" t="s">
        <v>92</v>
      </c>
      <c r="L115" s="51">
        <v>761.9</v>
      </c>
      <c r="M115" s="51" t="s">
        <v>92</v>
      </c>
      <c r="N115" s="51">
        <v>18084.13</v>
      </c>
      <c r="O115" s="51">
        <v>207.94</v>
      </c>
      <c r="P115" s="51">
        <v>1168.25</v>
      </c>
      <c r="Q115" s="18" t="s">
        <v>50</v>
      </c>
      <c r="R115" s="18" t="s">
        <v>50</v>
      </c>
      <c r="S115" s="18" t="s">
        <v>50</v>
      </c>
      <c r="T115" s="18" t="s">
        <v>50</v>
      </c>
      <c r="U115" s="51">
        <f>C115</f>
        <v>111723.81</v>
      </c>
      <c r="V115" s="19" t="s">
        <v>51</v>
      </c>
      <c r="W115" s="16">
        <v>63</v>
      </c>
      <c r="X115" s="16">
        <v>7038600</v>
      </c>
      <c r="Y115" s="16" t="s">
        <v>6</v>
      </c>
      <c r="Z115" s="16">
        <v>0</v>
      </c>
      <c r="AA115" s="20">
        <v>0</v>
      </c>
      <c r="AB115" s="16" t="s">
        <v>6</v>
      </c>
      <c r="AC115" s="16" t="s">
        <v>6</v>
      </c>
      <c r="AD115" s="16" t="s">
        <v>6</v>
      </c>
      <c r="AE115" s="16" t="s">
        <v>6</v>
      </c>
      <c r="AF115" s="16" t="s">
        <v>6</v>
      </c>
      <c r="AG115" s="17" t="s">
        <v>6</v>
      </c>
    </row>
    <row r="116" spans="1:33" ht="94.5" customHeight="1">
      <c r="A116" s="17">
        <v>2</v>
      </c>
      <c r="B116" s="18" t="s">
        <v>61</v>
      </c>
      <c r="C116" s="51">
        <f>D116+H116</f>
        <v>94020.51000000001</v>
      </c>
      <c r="D116" s="51">
        <f>SUM(E116:G116)</f>
        <v>66806.41</v>
      </c>
      <c r="E116" s="51">
        <v>62633.33</v>
      </c>
      <c r="F116" s="51">
        <v>3746.16</v>
      </c>
      <c r="G116" s="51">
        <v>426.92</v>
      </c>
      <c r="H116" s="51">
        <f>SUM(I116:P116)</f>
        <v>27214.100000000002</v>
      </c>
      <c r="I116" s="51">
        <v>966.67</v>
      </c>
      <c r="J116" s="51">
        <v>9224.36</v>
      </c>
      <c r="K116" s="51" t="s">
        <v>92</v>
      </c>
      <c r="L116" s="51">
        <v>641.02</v>
      </c>
      <c r="M116" s="51" t="s">
        <v>92</v>
      </c>
      <c r="N116" s="51">
        <v>15223.08</v>
      </c>
      <c r="O116" s="51">
        <v>174.36</v>
      </c>
      <c r="P116" s="51">
        <v>984.61</v>
      </c>
      <c r="Q116" s="18" t="s">
        <v>50</v>
      </c>
      <c r="R116" s="18" t="s">
        <v>50</v>
      </c>
      <c r="S116" s="18" t="s">
        <v>50</v>
      </c>
      <c r="T116" s="18" t="s">
        <v>50</v>
      </c>
      <c r="U116" s="51">
        <f>C116</f>
        <v>94020.51000000001</v>
      </c>
      <c r="V116" s="19" t="s">
        <v>51</v>
      </c>
      <c r="W116" s="16">
        <v>78</v>
      </c>
      <c r="X116" s="16">
        <v>7333600</v>
      </c>
      <c r="Y116" s="16" t="s">
        <v>6</v>
      </c>
      <c r="Z116" s="16">
        <v>0</v>
      </c>
      <c r="AA116" s="20">
        <v>0</v>
      </c>
      <c r="AB116" s="16" t="s">
        <v>6</v>
      </c>
      <c r="AC116" s="16" t="s">
        <v>6</v>
      </c>
      <c r="AD116" s="16" t="s">
        <v>6</v>
      </c>
      <c r="AE116" s="16" t="s">
        <v>6</v>
      </c>
      <c r="AF116" s="16" t="s">
        <v>6</v>
      </c>
      <c r="AG116" s="21" t="s">
        <v>6</v>
      </c>
    </row>
    <row r="117" spans="1:33" ht="94.5" customHeight="1">
      <c r="A117" s="17">
        <v>3</v>
      </c>
      <c r="B117" s="18" t="s">
        <v>62</v>
      </c>
      <c r="C117" s="51">
        <f>D117+H117</f>
        <v>193880</v>
      </c>
      <c r="D117" s="51">
        <f>SUM(E117:G117)</f>
        <v>137770</v>
      </c>
      <c r="E117" s="51">
        <v>133120</v>
      </c>
      <c r="F117" s="51">
        <v>3740</v>
      </c>
      <c r="G117" s="51">
        <v>910</v>
      </c>
      <c r="H117" s="51">
        <f>SUM(I117:P117)</f>
        <v>56110</v>
      </c>
      <c r="I117" s="51">
        <v>2000</v>
      </c>
      <c r="J117" s="51">
        <v>19020</v>
      </c>
      <c r="K117" s="51" t="s">
        <v>92</v>
      </c>
      <c r="L117" s="51">
        <v>1320</v>
      </c>
      <c r="M117" s="51" t="s">
        <v>92</v>
      </c>
      <c r="N117" s="51">
        <v>31380</v>
      </c>
      <c r="O117" s="51">
        <v>360</v>
      </c>
      <c r="P117" s="51">
        <v>2030</v>
      </c>
      <c r="Q117" s="18" t="s">
        <v>50</v>
      </c>
      <c r="R117" s="18" t="s">
        <v>50</v>
      </c>
      <c r="S117" s="18" t="s">
        <v>50</v>
      </c>
      <c r="T117" s="18" t="s">
        <v>50</v>
      </c>
      <c r="U117" s="51">
        <f>C117</f>
        <v>193880</v>
      </c>
      <c r="V117" s="19" t="s">
        <v>51</v>
      </c>
      <c r="W117" s="16">
        <v>10</v>
      </c>
      <c r="X117" s="16">
        <f>U117*W117</f>
        <v>1938800</v>
      </c>
      <c r="Y117" s="16" t="s">
        <v>6</v>
      </c>
      <c r="Z117" s="16">
        <v>0</v>
      </c>
      <c r="AA117" s="20">
        <v>0</v>
      </c>
      <c r="AB117" s="16" t="s">
        <v>6</v>
      </c>
      <c r="AC117" s="16" t="s">
        <v>6</v>
      </c>
      <c r="AD117" s="16" t="s">
        <v>6</v>
      </c>
      <c r="AE117" s="16" t="s">
        <v>6</v>
      </c>
      <c r="AF117" s="16" t="s">
        <v>6</v>
      </c>
      <c r="AG117" s="21" t="s">
        <v>6</v>
      </c>
    </row>
    <row r="118" spans="1:33" ht="38.25" customHeight="1">
      <c r="A118" s="19"/>
      <c r="B118" s="22" t="s">
        <v>11</v>
      </c>
      <c r="C118" s="16" t="s">
        <v>6</v>
      </c>
      <c r="D118" s="16" t="s">
        <v>6</v>
      </c>
      <c r="E118" s="16" t="s">
        <v>6</v>
      </c>
      <c r="F118" s="16" t="s">
        <v>6</v>
      </c>
      <c r="G118" s="16" t="s">
        <v>6</v>
      </c>
      <c r="H118" s="16" t="s">
        <v>6</v>
      </c>
      <c r="I118" s="16" t="s">
        <v>6</v>
      </c>
      <c r="J118" s="16" t="s">
        <v>6</v>
      </c>
      <c r="K118" s="16" t="s">
        <v>6</v>
      </c>
      <c r="L118" s="16" t="s">
        <v>6</v>
      </c>
      <c r="M118" s="16" t="s">
        <v>6</v>
      </c>
      <c r="N118" s="16" t="s">
        <v>6</v>
      </c>
      <c r="O118" s="16" t="s">
        <v>6</v>
      </c>
      <c r="P118" s="16" t="s">
        <v>6</v>
      </c>
      <c r="Q118" s="16" t="s">
        <v>6</v>
      </c>
      <c r="R118" s="16" t="s">
        <v>6</v>
      </c>
      <c r="S118" s="16" t="s">
        <v>6</v>
      </c>
      <c r="T118" s="16" t="s">
        <v>6</v>
      </c>
      <c r="U118" s="16" t="s">
        <v>6</v>
      </c>
      <c r="V118" s="16" t="s">
        <v>6</v>
      </c>
      <c r="W118" s="16" t="s">
        <v>6</v>
      </c>
      <c r="X118" s="16">
        <f>SUM(X115:X117)</f>
        <v>16311000</v>
      </c>
      <c r="Y118" s="16">
        <v>0</v>
      </c>
      <c r="Z118" s="16" t="s">
        <v>6</v>
      </c>
      <c r="AA118" s="16">
        <v>0</v>
      </c>
      <c r="AB118" s="16">
        <v>0</v>
      </c>
      <c r="AC118" s="16">
        <v>69700</v>
      </c>
      <c r="AD118" s="16">
        <v>0</v>
      </c>
      <c r="AE118" s="16">
        <v>16380700</v>
      </c>
      <c r="AF118" s="16" t="s">
        <v>6</v>
      </c>
      <c r="AG118" s="21" t="s">
        <v>6</v>
      </c>
    </row>
    <row r="119" spans="1:33" ht="36.75" customHeight="1">
      <c r="A119" s="74" t="s">
        <v>72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6"/>
    </row>
    <row r="120" spans="1:33" ht="97.5" customHeight="1">
      <c r="A120" s="17">
        <v>1</v>
      </c>
      <c r="B120" s="18" t="s">
        <v>60</v>
      </c>
      <c r="C120" s="51">
        <f>D120+H120</f>
        <v>74195.73999999999</v>
      </c>
      <c r="D120" s="51">
        <f>SUM(E120:G120)</f>
        <v>60938.28999999999</v>
      </c>
      <c r="E120" s="51">
        <v>56025.53</v>
      </c>
      <c r="F120" s="51">
        <v>4606.38</v>
      </c>
      <c r="G120" s="51">
        <v>306.38</v>
      </c>
      <c r="H120" s="51">
        <f>SUM(I120:P120)</f>
        <v>13257.449999999999</v>
      </c>
      <c r="I120" s="51">
        <v>4042.55</v>
      </c>
      <c r="J120" s="51">
        <v>944.68</v>
      </c>
      <c r="K120" s="51" t="s">
        <v>92</v>
      </c>
      <c r="L120" s="51">
        <v>344.68</v>
      </c>
      <c r="M120" s="51" t="s">
        <v>92</v>
      </c>
      <c r="N120" s="51">
        <v>6755.32</v>
      </c>
      <c r="O120" s="51">
        <v>102.13</v>
      </c>
      <c r="P120" s="51">
        <v>1068.09</v>
      </c>
      <c r="Q120" s="18" t="s">
        <v>50</v>
      </c>
      <c r="R120" s="18" t="s">
        <v>50</v>
      </c>
      <c r="S120" s="18" t="s">
        <v>50</v>
      </c>
      <c r="T120" s="18" t="s">
        <v>50</v>
      </c>
      <c r="U120" s="51">
        <f>C120</f>
        <v>74195.73999999999</v>
      </c>
      <c r="V120" s="19" t="s">
        <v>51</v>
      </c>
      <c r="W120" s="16">
        <v>47</v>
      </c>
      <c r="X120" s="16">
        <v>3487200</v>
      </c>
      <c r="Y120" s="16" t="s">
        <v>6</v>
      </c>
      <c r="Z120" s="16">
        <v>0</v>
      </c>
      <c r="AA120" s="20">
        <v>0</v>
      </c>
      <c r="AB120" s="16" t="s">
        <v>6</v>
      </c>
      <c r="AC120" s="16" t="s">
        <v>6</v>
      </c>
      <c r="AD120" s="16" t="s">
        <v>6</v>
      </c>
      <c r="AE120" s="16" t="s">
        <v>6</v>
      </c>
      <c r="AF120" s="16" t="s">
        <v>6</v>
      </c>
      <c r="AG120" s="17" t="s">
        <v>6</v>
      </c>
    </row>
    <row r="121" spans="1:33" ht="93.75">
      <c r="A121" s="17">
        <v>2</v>
      </c>
      <c r="B121" s="18" t="s">
        <v>61</v>
      </c>
      <c r="C121" s="51">
        <f>D121+H121</f>
        <v>110128.29999999999</v>
      </c>
      <c r="D121" s="51">
        <f>SUM(E121:G121)</f>
        <v>90462.26</v>
      </c>
      <c r="E121" s="51">
        <v>85390.56</v>
      </c>
      <c r="F121" s="51">
        <v>4607.55</v>
      </c>
      <c r="G121" s="51">
        <v>464.15</v>
      </c>
      <c r="H121" s="51">
        <f>SUM(I121:P121)</f>
        <v>19666.04</v>
      </c>
      <c r="I121" s="51">
        <v>6001.89</v>
      </c>
      <c r="J121" s="51">
        <v>1400</v>
      </c>
      <c r="K121" s="51" t="s">
        <v>92</v>
      </c>
      <c r="L121" s="51">
        <v>509.43</v>
      </c>
      <c r="M121" s="51" t="s">
        <v>92</v>
      </c>
      <c r="N121" s="51">
        <v>10024.53</v>
      </c>
      <c r="O121" s="51">
        <v>150.94</v>
      </c>
      <c r="P121" s="51">
        <v>1579.25</v>
      </c>
      <c r="Q121" s="18" t="s">
        <v>50</v>
      </c>
      <c r="R121" s="18" t="s">
        <v>50</v>
      </c>
      <c r="S121" s="18" t="s">
        <v>50</v>
      </c>
      <c r="T121" s="18" t="s">
        <v>50</v>
      </c>
      <c r="U121" s="51">
        <f>C121</f>
        <v>110128.29999999999</v>
      </c>
      <c r="V121" s="19" t="s">
        <v>51</v>
      </c>
      <c r="W121" s="16">
        <v>53</v>
      </c>
      <c r="X121" s="16">
        <v>5836800</v>
      </c>
      <c r="Y121" s="16" t="s">
        <v>6</v>
      </c>
      <c r="Z121" s="16">
        <v>0</v>
      </c>
      <c r="AA121" s="20">
        <v>0</v>
      </c>
      <c r="AB121" s="16" t="s">
        <v>6</v>
      </c>
      <c r="AC121" s="16" t="s">
        <v>6</v>
      </c>
      <c r="AD121" s="16" t="s">
        <v>6</v>
      </c>
      <c r="AE121" s="16" t="s">
        <v>6</v>
      </c>
      <c r="AF121" s="16" t="s">
        <v>6</v>
      </c>
      <c r="AG121" s="21" t="s">
        <v>6</v>
      </c>
    </row>
    <row r="122" spans="1:33" ht="32.25" customHeight="1">
      <c r="A122" s="19"/>
      <c r="B122" s="22" t="s">
        <v>11</v>
      </c>
      <c r="C122" s="16" t="s">
        <v>6</v>
      </c>
      <c r="D122" s="16" t="s">
        <v>6</v>
      </c>
      <c r="E122" s="16" t="s">
        <v>6</v>
      </c>
      <c r="F122" s="16" t="s">
        <v>6</v>
      </c>
      <c r="G122" s="16" t="s">
        <v>6</v>
      </c>
      <c r="H122" s="16" t="s">
        <v>6</v>
      </c>
      <c r="I122" s="16" t="s">
        <v>6</v>
      </c>
      <c r="J122" s="16" t="s">
        <v>6</v>
      </c>
      <c r="K122" s="16" t="s">
        <v>6</v>
      </c>
      <c r="L122" s="16" t="s">
        <v>6</v>
      </c>
      <c r="M122" s="16" t="s">
        <v>6</v>
      </c>
      <c r="N122" s="16" t="s">
        <v>6</v>
      </c>
      <c r="O122" s="16" t="s">
        <v>6</v>
      </c>
      <c r="P122" s="16" t="s">
        <v>6</v>
      </c>
      <c r="Q122" s="16" t="s">
        <v>6</v>
      </c>
      <c r="R122" s="16" t="s">
        <v>6</v>
      </c>
      <c r="S122" s="16" t="s">
        <v>6</v>
      </c>
      <c r="T122" s="16" t="s">
        <v>6</v>
      </c>
      <c r="U122" s="16" t="s">
        <v>6</v>
      </c>
      <c r="V122" s="16" t="s">
        <v>6</v>
      </c>
      <c r="W122" s="16" t="s">
        <v>6</v>
      </c>
      <c r="X122" s="16">
        <f>SUM(X120:X121)</f>
        <v>9324000</v>
      </c>
      <c r="Y122" s="16">
        <v>0</v>
      </c>
      <c r="Z122" s="16" t="s">
        <v>6</v>
      </c>
      <c r="AA122" s="16">
        <v>0</v>
      </c>
      <c r="AB122" s="16">
        <v>0</v>
      </c>
      <c r="AC122" s="16">
        <v>14700</v>
      </c>
      <c r="AD122" s="16">
        <v>0</v>
      </c>
      <c r="AE122" s="16">
        <v>9338700</v>
      </c>
      <c r="AF122" s="16" t="s">
        <v>6</v>
      </c>
      <c r="AG122" s="21" t="s">
        <v>6</v>
      </c>
    </row>
    <row r="123" spans="1:33" ht="33.75" customHeight="1">
      <c r="A123" s="74" t="s">
        <v>78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6"/>
    </row>
    <row r="124" spans="1:33" ht="96" customHeight="1">
      <c r="A124" s="17">
        <v>1</v>
      </c>
      <c r="B124" s="18" t="s">
        <v>60</v>
      </c>
      <c r="C124" s="51">
        <f>D124+H124</f>
        <v>109396.55</v>
      </c>
      <c r="D124" s="51">
        <f>SUM(E124:G124)</f>
        <v>81000</v>
      </c>
      <c r="E124" s="51">
        <v>77706.9</v>
      </c>
      <c r="F124" s="51">
        <v>2451.72</v>
      </c>
      <c r="G124" s="51">
        <v>841.38</v>
      </c>
      <c r="H124" s="51">
        <f>SUM(I124:P124)</f>
        <v>28396.55</v>
      </c>
      <c r="I124" s="51">
        <v>6027.59</v>
      </c>
      <c r="J124" s="51">
        <v>3248.27</v>
      </c>
      <c r="K124" s="51" t="s">
        <v>92</v>
      </c>
      <c r="L124" s="51">
        <v>634.48</v>
      </c>
      <c r="M124" s="51" t="s">
        <v>92</v>
      </c>
      <c r="N124" s="51">
        <v>16906.9</v>
      </c>
      <c r="O124" s="51">
        <v>96.55</v>
      </c>
      <c r="P124" s="51">
        <v>1482.76</v>
      </c>
      <c r="Q124" s="18" t="s">
        <v>50</v>
      </c>
      <c r="R124" s="18" t="s">
        <v>50</v>
      </c>
      <c r="S124" s="18" t="s">
        <v>50</v>
      </c>
      <c r="T124" s="18" t="s">
        <v>50</v>
      </c>
      <c r="U124" s="51">
        <f>C124</f>
        <v>109396.55</v>
      </c>
      <c r="V124" s="19" t="s">
        <v>51</v>
      </c>
      <c r="W124" s="16">
        <v>29</v>
      </c>
      <c r="X124" s="16">
        <v>3172500</v>
      </c>
      <c r="Y124" s="16" t="s">
        <v>6</v>
      </c>
      <c r="Z124" s="16">
        <v>0</v>
      </c>
      <c r="AA124" s="20">
        <v>0</v>
      </c>
      <c r="AB124" s="16" t="s">
        <v>6</v>
      </c>
      <c r="AC124" s="16" t="s">
        <v>6</v>
      </c>
      <c r="AD124" s="16" t="s">
        <v>6</v>
      </c>
      <c r="AE124" s="16" t="s">
        <v>6</v>
      </c>
      <c r="AF124" s="16" t="s">
        <v>6</v>
      </c>
      <c r="AG124" s="17" t="s">
        <v>6</v>
      </c>
    </row>
    <row r="125" spans="1:33" ht="93.75">
      <c r="A125" s="17">
        <v>2</v>
      </c>
      <c r="B125" s="18" t="s">
        <v>61</v>
      </c>
      <c r="C125" s="51">
        <f>D125+H125</f>
        <v>113328.89</v>
      </c>
      <c r="D125" s="51">
        <f>SUM(E125:G125)</f>
        <v>83900</v>
      </c>
      <c r="E125" s="51">
        <v>80575.56</v>
      </c>
      <c r="F125" s="51">
        <v>2453.33</v>
      </c>
      <c r="G125" s="51">
        <v>871.11</v>
      </c>
      <c r="H125" s="51">
        <f>SUM(I125:P125)</f>
        <v>29428.89</v>
      </c>
      <c r="I125" s="51">
        <v>6244.44</v>
      </c>
      <c r="J125" s="51">
        <v>3366.67</v>
      </c>
      <c r="K125" s="51" t="s">
        <v>92</v>
      </c>
      <c r="L125" s="51">
        <v>657.78</v>
      </c>
      <c r="M125" s="51" t="s">
        <v>92</v>
      </c>
      <c r="N125" s="51">
        <v>17520</v>
      </c>
      <c r="O125" s="51">
        <v>102.22</v>
      </c>
      <c r="P125" s="51">
        <v>1537.78</v>
      </c>
      <c r="Q125" s="18" t="s">
        <v>50</v>
      </c>
      <c r="R125" s="18" t="s">
        <v>50</v>
      </c>
      <c r="S125" s="18" t="s">
        <v>50</v>
      </c>
      <c r="T125" s="18" t="s">
        <v>50</v>
      </c>
      <c r="U125" s="51">
        <f>C125</f>
        <v>113328.89</v>
      </c>
      <c r="V125" s="19" t="s">
        <v>51</v>
      </c>
      <c r="W125" s="16">
        <v>45</v>
      </c>
      <c r="X125" s="16">
        <v>5099800</v>
      </c>
      <c r="Y125" s="16" t="s">
        <v>6</v>
      </c>
      <c r="Z125" s="16">
        <v>0</v>
      </c>
      <c r="AA125" s="20">
        <v>0</v>
      </c>
      <c r="AB125" s="16" t="s">
        <v>6</v>
      </c>
      <c r="AC125" s="16" t="s">
        <v>6</v>
      </c>
      <c r="AD125" s="16" t="s">
        <v>6</v>
      </c>
      <c r="AE125" s="16" t="s">
        <v>6</v>
      </c>
      <c r="AF125" s="16" t="s">
        <v>6</v>
      </c>
      <c r="AG125" s="21" t="s">
        <v>6</v>
      </c>
    </row>
    <row r="126" spans="1:33" ht="33.75" customHeight="1">
      <c r="A126" s="19"/>
      <c r="B126" s="22" t="s">
        <v>11</v>
      </c>
      <c r="C126" s="16" t="s">
        <v>6</v>
      </c>
      <c r="D126" s="16" t="s">
        <v>6</v>
      </c>
      <c r="E126" s="16" t="s">
        <v>6</v>
      </c>
      <c r="F126" s="16" t="s">
        <v>6</v>
      </c>
      <c r="G126" s="16" t="s">
        <v>6</v>
      </c>
      <c r="H126" s="16" t="s">
        <v>6</v>
      </c>
      <c r="I126" s="16" t="s">
        <v>6</v>
      </c>
      <c r="J126" s="16" t="s">
        <v>6</v>
      </c>
      <c r="K126" s="16" t="s">
        <v>6</v>
      </c>
      <c r="L126" s="16" t="s">
        <v>6</v>
      </c>
      <c r="M126" s="16" t="s">
        <v>6</v>
      </c>
      <c r="N126" s="16" t="s">
        <v>6</v>
      </c>
      <c r="O126" s="16" t="s">
        <v>6</v>
      </c>
      <c r="P126" s="16" t="s">
        <v>6</v>
      </c>
      <c r="Q126" s="16" t="s">
        <v>6</v>
      </c>
      <c r="R126" s="16" t="s">
        <v>6</v>
      </c>
      <c r="S126" s="16" t="s">
        <v>6</v>
      </c>
      <c r="T126" s="16" t="s">
        <v>6</v>
      </c>
      <c r="U126" s="16" t="s">
        <v>6</v>
      </c>
      <c r="V126" s="16" t="s">
        <v>6</v>
      </c>
      <c r="W126" s="16" t="s">
        <v>6</v>
      </c>
      <c r="X126" s="16">
        <f>SUM(X124:X125)</f>
        <v>8272300</v>
      </c>
      <c r="Y126" s="16">
        <v>0</v>
      </c>
      <c r="Z126" s="16" t="s">
        <v>6</v>
      </c>
      <c r="AA126" s="16">
        <v>0</v>
      </c>
      <c r="AB126" s="16">
        <v>0</v>
      </c>
      <c r="AC126" s="16">
        <v>41700</v>
      </c>
      <c r="AD126" s="16">
        <v>0</v>
      </c>
      <c r="AE126" s="16">
        <v>8314000</v>
      </c>
      <c r="AF126" s="16" t="s">
        <v>6</v>
      </c>
      <c r="AG126" s="21" t="s">
        <v>6</v>
      </c>
    </row>
    <row r="127" spans="1:33" ht="35.25" customHeight="1">
      <c r="A127" s="74" t="s">
        <v>79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6"/>
    </row>
    <row r="128" spans="1:33" ht="99" customHeight="1">
      <c r="A128" s="17">
        <v>1</v>
      </c>
      <c r="B128" s="18" t="s">
        <v>46</v>
      </c>
      <c r="C128" s="51">
        <f>D128+H128</f>
        <v>21426.09</v>
      </c>
      <c r="D128" s="51">
        <f>SUM(E128:G128)</f>
        <v>15782.61</v>
      </c>
      <c r="E128" s="51">
        <v>15704.35</v>
      </c>
      <c r="F128" s="51">
        <v>0</v>
      </c>
      <c r="G128" s="51">
        <v>78.26</v>
      </c>
      <c r="H128" s="51">
        <f>SUM(I128:P128)</f>
        <v>5643.48</v>
      </c>
      <c r="I128" s="51">
        <v>495.65</v>
      </c>
      <c r="J128" s="51">
        <v>2295.65</v>
      </c>
      <c r="K128" s="51" t="s">
        <v>92</v>
      </c>
      <c r="L128" s="51">
        <v>100</v>
      </c>
      <c r="M128" s="51" t="s">
        <v>92</v>
      </c>
      <c r="N128" s="51">
        <v>2408.7</v>
      </c>
      <c r="O128" s="51">
        <v>30.44</v>
      </c>
      <c r="P128" s="51">
        <v>313.04</v>
      </c>
      <c r="Q128" s="18" t="s">
        <v>50</v>
      </c>
      <c r="R128" s="18" t="s">
        <v>50</v>
      </c>
      <c r="S128" s="18" t="s">
        <v>50</v>
      </c>
      <c r="T128" s="18" t="s">
        <v>50</v>
      </c>
      <c r="U128" s="51">
        <f>C128</f>
        <v>21426.09</v>
      </c>
      <c r="V128" s="19" t="s">
        <v>51</v>
      </c>
      <c r="W128" s="16">
        <v>23</v>
      </c>
      <c r="X128" s="53">
        <f>U128*W128</f>
        <v>492800.07</v>
      </c>
      <c r="Y128" s="16" t="s">
        <v>6</v>
      </c>
      <c r="Z128" s="16">
        <v>0</v>
      </c>
      <c r="AA128" s="20">
        <v>0</v>
      </c>
      <c r="AB128" s="16" t="s">
        <v>6</v>
      </c>
      <c r="AC128" s="16" t="s">
        <v>6</v>
      </c>
      <c r="AD128" s="16" t="s">
        <v>6</v>
      </c>
      <c r="AE128" s="16" t="s">
        <v>6</v>
      </c>
      <c r="AF128" s="16" t="s">
        <v>6</v>
      </c>
      <c r="AG128" s="17" t="s">
        <v>6</v>
      </c>
    </row>
    <row r="129" spans="1:33" ht="37.5">
      <c r="A129" s="17">
        <v>2</v>
      </c>
      <c r="B129" s="18" t="s">
        <v>47</v>
      </c>
      <c r="C129" s="51">
        <f>D129+H129</f>
        <v>256.03</v>
      </c>
      <c r="D129" s="59">
        <f>SUM(E129:G129)</f>
        <v>196.66</v>
      </c>
      <c r="E129" s="51">
        <v>61.88</v>
      </c>
      <c r="F129" s="51">
        <v>134.78</v>
      </c>
      <c r="G129" s="51">
        <v>0</v>
      </c>
      <c r="H129" s="51">
        <f>SUM(I129:P129)</f>
        <v>59.370000000000005</v>
      </c>
      <c r="I129" s="51">
        <v>6.26</v>
      </c>
      <c r="J129" s="51">
        <v>29.1</v>
      </c>
      <c r="K129" s="51" t="s">
        <v>92</v>
      </c>
      <c r="L129" s="51">
        <v>1.56</v>
      </c>
      <c r="M129" s="51" t="s">
        <v>92</v>
      </c>
      <c r="N129" s="51">
        <v>9.64</v>
      </c>
      <c r="O129" s="51">
        <v>0.11</v>
      </c>
      <c r="P129" s="51">
        <v>12.7</v>
      </c>
      <c r="Q129" s="18" t="s">
        <v>50</v>
      </c>
      <c r="R129" s="18" t="s">
        <v>50</v>
      </c>
      <c r="S129" s="18" t="s">
        <v>50</v>
      </c>
      <c r="T129" s="18" t="s">
        <v>50</v>
      </c>
      <c r="U129" s="51">
        <f>C129</f>
        <v>256.03</v>
      </c>
      <c r="V129" s="19" t="s">
        <v>454</v>
      </c>
      <c r="W129" s="16">
        <v>4347</v>
      </c>
      <c r="X129" s="53">
        <v>1113000</v>
      </c>
      <c r="Y129" s="16" t="s">
        <v>6</v>
      </c>
      <c r="Z129" s="16">
        <v>45</v>
      </c>
      <c r="AA129" s="20">
        <v>195600</v>
      </c>
      <c r="AB129" s="16" t="s">
        <v>6</v>
      </c>
      <c r="AC129" s="16" t="s">
        <v>6</v>
      </c>
      <c r="AD129" s="16" t="s">
        <v>6</v>
      </c>
      <c r="AE129" s="16" t="s">
        <v>6</v>
      </c>
      <c r="AF129" s="16" t="s">
        <v>6</v>
      </c>
      <c r="AG129" s="21" t="s">
        <v>6</v>
      </c>
    </row>
    <row r="130" spans="1:33" ht="93.75">
      <c r="A130" s="17">
        <v>3</v>
      </c>
      <c r="B130" s="18" t="s">
        <v>67</v>
      </c>
      <c r="C130" s="51">
        <f>D130+H130</f>
        <v>60513.33</v>
      </c>
      <c r="D130" s="51">
        <f>SUM(E130:G130)</f>
        <v>42728.89</v>
      </c>
      <c r="E130" s="52">
        <v>40191.11</v>
      </c>
      <c r="F130" s="52">
        <v>2048.89</v>
      </c>
      <c r="G130" s="52">
        <v>488.89</v>
      </c>
      <c r="H130" s="51">
        <f>SUM(I130:P130)</f>
        <v>17784.44</v>
      </c>
      <c r="I130" s="52">
        <v>1340</v>
      </c>
      <c r="J130" s="52">
        <v>6226.67</v>
      </c>
      <c r="K130" s="52" t="s">
        <v>92</v>
      </c>
      <c r="L130" s="52">
        <v>273.33</v>
      </c>
      <c r="M130" s="52" t="s">
        <v>92</v>
      </c>
      <c r="N130" s="52">
        <v>9022.22</v>
      </c>
      <c r="O130" s="52">
        <v>75.55</v>
      </c>
      <c r="P130" s="52">
        <v>846.67</v>
      </c>
      <c r="Q130" s="45" t="s">
        <v>50</v>
      </c>
      <c r="R130" s="45" t="s">
        <v>50</v>
      </c>
      <c r="S130" s="45" t="s">
        <v>50</v>
      </c>
      <c r="T130" s="45" t="s">
        <v>50</v>
      </c>
      <c r="U130" s="51">
        <f>C130</f>
        <v>60513.33</v>
      </c>
      <c r="V130" s="20" t="s">
        <v>51</v>
      </c>
      <c r="W130" s="16">
        <v>45</v>
      </c>
      <c r="X130" s="53">
        <f>U130*W130</f>
        <v>2723099.85</v>
      </c>
      <c r="Y130" s="16" t="s">
        <v>6</v>
      </c>
      <c r="Z130" s="16">
        <v>0</v>
      </c>
      <c r="AA130" s="20">
        <v>0</v>
      </c>
      <c r="AB130" s="16" t="s">
        <v>6</v>
      </c>
      <c r="AC130" s="16" t="s">
        <v>6</v>
      </c>
      <c r="AD130" s="16" t="s">
        <v>6</v>
      </c>
      <c r="AE130" s="16" t="s">
        <v>6</v>
      </c>
      <c r="AF130" s="16" t="s">
        <v>6</v>
      </c>
      <c r="AG130" s="21" t="s">
        <v>6</v>
      </c>
    </row>
    <row r="131" spans="1:33" ht="93.75">
      <c r="A131" s="17">
        <v>4</v>
      </c>
      <c r="B131" s="18" t="s">
        <v>83</v>
      </c>
      <c r="C131" s="51">
        <f>D131+H131</f>
        <v>81096.55</v>
      </c>
      <c r="D131" s="51">
        <f>SUM(E131:G131)</f>
        <v>57187.93</v>
      </c>
      <c r="E131" s="52">
        <v>54475.86</v>
      </c>
      <c r="F131" s="52">
        <v>2048.28</v>
      </c>
      <c r="G131" s="52">
        <v>663.79</v>
      </c>
      <c r="H131" s="51">
        <f>SUM(I131:P131)</f>
        <v>23908.62</v>
      </c>
      <c r="I131" s="52">
        <v>1794.83</v>
      </c>
      <c r="J131" s="52">
        <v>8331.04</v>
      </c>
      <c r="K131" s="52" t="s">
        <v>92</v>
      </c>
      <c r="L131" s="52">
        <v>363.79</v>
      </c>
      <c r="M131" s="52" t="s">
        <v>92</v>
      </c>
      <c r="N131" s="52">
        <v>12184.48</v>
      </c>
      <c r="O131" s="52">
        <v>101.72</v>
      </c>
      <c r="P131" s="52">
        <v>1132.76</v>
      </c>
      <c r="Q131" s="45" t="s">
        <v>50</v>
      </c>
      <c r="R131" s="45" t="s">
        <v>50</v>
      </c>
      <c r="S131" s="45" t="s">
        <v>50</v>
      </c>
      <c r="T131" s="45" t="s">
        <v>50</v>
      </c>
      <c r="U131" s="51">
        <f>C131</f>
        <v>81096.55</v>
      </c>
      <c r="V131" s="20" t="s">
        <v>51</v>
      </c>
      <c r="W131" s="16">
        <v>58</v>
      </c>
      <c r="X131" s="53">
        <f>U131*W131</f>
        <v>4703599.9</v>
      </c>
      <c r="Y131" s="16" t="s">
        <v>6</v>
      </c>
      <c r="Z131" s="16">
        <v>0</v>
      </c>
      <c r="AA131" s="20">
        <v>0</v>
      </c>
      <c r="AB131" s="16" t="s">
        <v>6</v>
      </c>
      <c r="AC131" s="16" t="s">
        <v>6</v>
      </c>
      <c r="AD131" s="16" t="s">
        <v>6</v>
      </c>
      <c r="AE131" s="16" t="s">
        <v>6</v>
      </c>
      <c r="AF131" s="16" t="s">
        <v>6</v>
      </c>
      <c r="AG131" s="21" t="s">
        <v>6</v>
      </c>
    </row>
    <row r="132" spans="1:33" ht="38.25" customHeight="1">
      <c r="A132" s="19"/>
      <c r="B132" s="22" t="s">
        <v>11</v>
      </c>
      <c r="C132" s="16" t="s">
        <v>6</v>
      </c>
      <c r="D132" s="16" t="s">
        <v>6</v>
      </c>
      <c r="E132" s="16" t="s">
        <v>6</v>
      </c>
      <c r="F132" s="16" t="s">
        <v>6</v>
      </c>
      <c r="G132" s="16" t="s">
        <v>6</v>
      </c>
      <c r="H132" s="16" t="s">
        <v>6</v>
      </c>
      <c r="I132" s="16" t="s">
        <v>6</v>
      </c>
      <c r="J132" s="16" t="s">
        <v>6</v>
      </c>
      <c r="K132" s="16" t="s">
        <v>6</v>
      </c>
      <c r="L132" s="16" t="s">
        <v>6</v>
      </c>
      <c r="M132" s="16" t="s">
        <v>6</v>
      </c>
      <c r="N132" s="16" t="s">
        <v>6</v>
      </c>
      <c r="O132" s="16" t="s">
        <v>6</v>
      </c>
      <c r="P132" s="16" t="s">
        <v>6</v>
      </c>
      <c r="Q132" s="16" t="s">
        <v>6</v>
      </c>
      <c r="R132" s="16" t="s">
        <v>6</v>
      </c>
      <c r="S132" s="16" t="s">
        <v>6</v>
      </c>
      <c r="T132" s="16" t="s">
        <v>6</v>
      </c>
      <c r="U132" s="16" t="s">
        <v>6</v>
      </c>
      <c r="V132" s="16" t="s">
        <v>6</v>
      </c>
      <c r="W132" s="16" t="s">
        <v>6</v>
      </c>
      <c r="X132" s="53">
        <f>SUM(X128:X131)</f>
        <v>9032499.82</v>
      </c>
      <c r="Y132" s="16">
        <v>0</v>
      </c>
      <c r="Z132" s="16" t="s">
        <v>6</v>
      </c>
      <c r="AA132" s="16">
        <v>195600</v>
      </c>
      <c r="AB132" s="16">
        <v>0</v>
      </c>
      <c r="AC132" s="16">
        <v>43400</v>
      </c>
      <c r="AD132" s="16">
        <v>0</v>
      </c>
      <c r="AE132" s="16">
        <v>8880300</v>
      </c>
      <c r="AF132" s="16" t="s">
        <v>6</v>
      </c>
      <c r="AG132" s="21" t="s">
        <v>6</v>
      </c>
    </row>
    <row r="133" spans="1:33" ht="33.75" customHeight="1">
      <c r="A133" s="74" t="s">
        <v>84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6"/>
    </row>
    <row r="134" spans="1:33" ht="99" customHeight="1">
      <c r="A134" s="17">
        <v>1</v>
      </c>
      <c r="B134" s="18" t="s">
        <v>60</v>
      </c>
      <c r="C134" s="18" t="s">
        <v>92</v>
      </c>
      <c r="D134" s="18" t="s">
        <v>92</v>
      </c>
      <c r="E134" s="18" t="s">
        <v>92</v>
      </c>
      <c r="F134" s="18" t="s">
        <v>92</v>
      </c>
      <c r="G134" s="18" t="s">
        <v>92</v>
      </c>
      <c r="H134" s="18" t="s">
        <v>92</v>
      </c>
      <c r="I134" s="18" t="s">
        <v>92</v>
      </c>
      <c r="J134" s="18" t="s">
        <v>92</v>
      </c>
      <c r="K134" s="18" t="s">
        <v>92</v>
      </c>
      <c r="L134" s="18" t="s">
        <v>92</v>
      </c>
      <c r="M134" s="18" t="s">
        <v>92</v>
      </c>
      <c r="N134" s="18" t="s">
        <v>92</v>
      </c>
      <c r="O134" s="18" t="s">
        <v>92</v>
      </c>
      <c r="P134" s="18" t="s">
        <v>92</v>
      </c>
      <c r="Q134" s="18" t="s">
        <v>50</v>
      </c>
      <c r="R134" s="18" t="s">
        <v>50</v>
      </c>
      <c r="S134" s="18" t="s">
        <v>50</v>
      </c>
      <c r="T134" s="18" t="s">
        <v>50</v>
      </c>
      <c r="U134" s="18" t="s">
        <v>92</v>
      </c>
      <c r="V134" s="19" t="s">
        <v>51</v>
      </c>
      <c r="W134" s="16">
        <v>0</v>
      </c>
      <c r="X134" s="16">
        <v>0</v>
      </c>
      <c r="Y134" s="16" t="s">
        <v>6</v>
      </c>
      <c r="Z134" s="16">
        <v>0</v>
      </c>
      <c r="AA134" s="20">
        <v>0</v>
      </c>
      <c r="AB134" s="16" t="s">
        <v>6</v>
      </c>
      <c r="AC134" s="16" t="s">
        <v>6</v>
      </c>
      <c r="AD134" s="16" t="s">
        <v>6</v>
      </c>
      <c r="AE134" s="16" t="s">
        <v>6</v>
      </c>
      <c r="AF134" s="16" t="s">
        <v>6</v>
      </c>
      <c r="AG134" s="17" t="s">
        <v>6</v>
      </c>
    </row>
    <row r="135" spans="1:33" ht="93.75">
      <c r="A135" s="17">
        <v>2</v>
      </c>
      <c r="B135" s="18" t="s">
        <v>61</v>
      </c>
      <c r="C135" s="51">
        <f>D135+H135</f>
        <v>34961.899999999994</v>
      </c>
      <c r="D135" s="51">
        <f>SUM(E135:G135)</f>
        <v>33052.38</v>
      </c>
      <c r="E135" s="51">
        <v>30742.86</v>
      </c>
      <c r="F135" s="51">
        <v>2214.28</v>
      </c>
      <c r="G135" s="51">
        <v>95.24</v>
      </c>
      <c r="H135" s="51">
        <f>SUM(I135:P135)</f>
        <v>1909.52</v>
      </c>
      <c r="I135" s="51" t="s">
        <v>92</v>
      </c>
      <c r="J135" s="51">
        <v>76.19</v>
      </c>
      <c r="K135" s="51" t="s">
        <v>92</v>
      </c>
      <c r="L135" s="51">
        <v>342.86</v>
      </c>
      <c r="M135" s="51" t="s">
        <v>92</v>
      </c>
      <c r="N135" s="51">
        <v>985.71</v>
      </c>
      <c r="O135" s="51">
        <v>42.86</v>
      </c>
      <c r="P135" s="51">
        <v>461.9</v>
      </c>
      <c r="Q135" s="18" t="s">
        <v>50</v>
      </c>
      <c r="R135" s="18" t="s">
        <v>50</v>
      </c>
      <c r="S135" s="18" t="s">
        <v>50</v>
      </c>
      <c r="T135" s="18" t="s">
        <v>50</v>
      </c>
      <c r="U135" s="51">
        <f>C135</f>
        <v>34961.899999999994</v>
      </c>
      <c r="V135" s="19" t="s">
        <v>51</v>
      </c>
      <c r="W135" s="16">
        <v>21</v>
      </c>
      <c r="X135" s="53">
        <f>U135*W135</f>
        <v>734199.8999999999</v>
      </c>
      <c r="Y135" s="16" t="s">
        <v>6</v>
      </c>
      <c r="Z135" s="16">
        <v>0</v>
      </c>
      <c r="AA135" s="20">
        <v>0</v>
      </c>
      <c r="AB135" s="16" t="s">
        <v>6</v>
      </c>
      <c r="AC135" s="16" t="s">
        <v>6</v>
      </c>
      <c r="AD135" s="16" t="s">
        <v>6</v>
      </c>
      <c r="AE135" s="16" t="s">
        <v>6</v>
      </c>
      <c r="AF135" s="16" t="s">
        <v>6</v>
      </c>
      <c r="AG135" s="21" t="s">
        <v>6</v>
      </c>
    </row>
    <row r="136" spans="1:33" ht="93.75">
      <c r="A136" s="17">
        <v>3</v>
      </c>
      <c r="B136" s="18" t="s">
        <v>62</v>
      </c>
      <c r="C136" s="51">
        <f>D136+H136</f>
        <v>42522.219999999994</v>
      </c>
      <c r="D136" s="51">
        <f>SUM(E136:G136)</f>
        <v>40204.939999999995</v>
      </c>
      <c r="E136" s="52">
        <v>37875.31</v>
      </c>
      <c r="F136" s="52">
        <v>2212.35</v>
      </c>
      <c r="G136" s="52">
        <v>117.28</v>
      </c>
      <c r="H136" s="51">
        <f>SUM(I136:P136)</f>
        <v>2317.2799999999997</v>
      </c>
      <c r="I136" s="52" t="s">
        <v>92</v>
      </c>
      <c r="J136" s="52">
        <v>90.12</v>
      </c>
      <c r="K136" s="52" t="s">
        <v>92</v>
      </c>
      <c r="L136" s="52">
        <v>414.82</v>
      </c>
      <c r="M136" s="52" t="s">
        <v>92</v>
      </c>
      <c r="N136" s="52">
        <v>1203.7</v>
      </c>
      <c r="O136" s="52">
        <v>50.62</v>
      </c>
      <c r="P136" s="52">
        <v>558.02</v>
      </c>
      <c r="Q136" s="45" t="s">
        <v>50</v>
      </c>
      <c r="R136" s="45" t="s">
        <v>50</v>
      </c>
      <c r="S136" s="45" t="s">
        <v>50</v>
      </c>
      <c r="T136" s="45" t="s">
        <v>50</v>
      </c>
      <c r="U136" s="51">
        <f>C136</f>
        <v>42522.219999999994</v>
      </c>
      <c r="V136" s="20" t="s">
        <v>51</v>
      </c>
      <c r="W136" s="16">
        <v>81</v>
      </c>
      <c r="X136" s="53">
        <f>U136*W136</f>
        <v>3444299.8199999994</v>
      </c>
      <c r="Y136" s="16" t="s">
        <v>6</v>
      </c>
      <c r="Z136" s="16">
        <v>0</v>
      </c>
      <c r="AA136" s="20">
        <v>0</v>
      </c>
      <c r="AB136" s="16" t="s">
        <v>6</v>
      </c>
      <c r="AC136" s="16" t="s">
        <v>6</v>
      </c>
      <c r="AD136" s="16" t="s">
        <v>6</v>
      </c>
      <c r="AE136" s="16" t="s">
        <v>6</v>
      </c>
      <c r="AF136" s="16" t="s">
        <v>6</v>
      </c>
      <c r="AG136" s="21" t="s">
        <v>6</v>
      </c>
    </row>
    <row r="137" spans="1:33" ht="36.75" customHeight="1">
      <c r="A137" s="19"/>
      <c r="B137" s="22" t="s">
        <v>11</v>
      </c>
      <c r="C137" s="16" t="s">
        <v>6</v>
      </c>
      <c r="D137" s="16" t="s">
        <v>6</v>
      </c>
      <c r="E137" s="16" t="s">
        <v>6</v>
      </c>
      <c r="F137" s="16" t="s">
        <v>6</v>
      </c>
      <c r="G137" s="16" t="s">
        <v>6</v>
      </c>
      <c r="H137" s="16" t="s">
        <v>6</v>
      </c>
      <c r="I137" s="16" t="s">
        <v>6</v>
      </c>
      <c r="J137" s="16" t="s">
        <v>6</v>
      </c>
      <c r="K137" s="16" t="s">
        <v>6</v>
      </c>
      <c r="L137" s="16" t="s">
        <v>6</v>
      </c>
      <c r="M137" s="16" t="s">
        <v>6</v>
      </c>
      <c r="N137" s="16" t="s">
        <v>6</v>
      </c>
      <c r="O137" s="16" t="s">
        <v>6</v>
      </c>
      <c r="P137" s="16" t="s">
        <v>6</v>
      </c>
      <c r="Q137" s="16" t="s">
        <v>6</v>
      </c>
      <c r="R137" s="16" t="s">
        <v>6</v>
      </c>
      <c r="S137" s="16" t="s">
        <v>6</v>
      </c>
      <c r="T137" s="16" t="s">
        <v>6</v>
      </c>
      <c r="U137" s="16" t="s">
        <v>6</v>
      </c>
      <c r="V137" s="16" t="s">
        <v>6</v>
      </c>
      <c r="W137" s="16" t="s">
        <v>6</v>
      </c>
      <c r="X137" s="53">
        <f>SUM(X134:X136)</f>
        <v>4178499.7199999993</v>
      </c>
      <c r="Y137" s="16">
        <v>0</v>
      </c>
      <c r="Z137" s="16" t="s">
        <v>6</v>
      </c>
      <c r="AA137" s="16">
        <v>0</v>
      </c>
      <c r="AB137" s="16">
        <v>0</v>
      </c>
      <c r="AC137" s="16">
        <v>1000</v>
      </c>
      <c r="AD137" s="16">
        <v>0</v>
      </c>
      <c r="AE137" s="16">
        <v>4179500</v>
      </c>
      <c r="AF137" s="16" t="s">
        <v>6</v>
      </c>
      <c r="AG137" s="21" t="s">
        <v>6</v>
      </c>
    </row>
    <row r="138" spans="1:33" ht="18.75">
      <c r="A138" s="19"/>
      <c r="B138" s="22" t="s">
        <v>12</v>
      </c>
      <c r="C138" s="16" t="s">
        <v>6</v>
      </c>
      <c r="D138" s="16" t="s">
        <v>6</v>
      </c>
      <c r="E138" s="16" t="s">
        <v>6</v>
      </c>
      <c r="F138" s="16" t="s">
        <v>6</v>
      </c>
      <c r="G138" s="16" t="s">
        <v>6</v>
      </c>
      <c r="H138" s="16" t="s">
        <v>6</v>
      </c>
      <c r="I138" s="16" t="s">
        <v>6</v>
      </c>
      <c r="J138" s="16" t="s">
        <v>6</v>
      </c>
      <c r="K138" s="16" t="s">
        <v>6</v>
      </c>
      <c r="L138" s="16" t="s">
        <v>6</v>
      </c>
      <c r="M138" s="16" t="s">
        <v>6</v>
      </c>
      <c r="N138" s="16" t="s">
        <v>6</v>
      </c>
      <c r="O138" s="16" t="s">
        <v>6</v>
      </c>
      <c r="P138" s="16" t="s">
        <v>6</v>
      </c>
      <c r="Q138" s="16" t="s">
        <v>6</v>
      </c>
      <c r="R138" s="16" t="s">
        <v>6</v>
      </c>
      <c r="S138" s="16" t="s">
        <v>6</v>
      </c>
      <c r="T138" s="16" t="s">
        <v>6</v>
      </c>
      <c r="U138" s="16" t="s">
        <v>6</v>
      </c>
      <c r="V138" s="16" t="s">
        <v>6</v>
      </c>
      <c r="W138" s="16" t="s">
        <v>6</v>
      </c>
      <c r="X138" s="16" t="s">
        <v>6</v>
      </c>
      <c r="Y138" s="16" t="s">
        <v>6</v>
      </c>
      <c r="Z138" s="16" t="s">
        <v>6</v>
      </c>
      <c r="AA138" s="16" t="s">
        <v>6</v>
      </c>
      <c r="AB138" s="16" t="s">
        <v>6</v>
      </c>
      <c r="AC138" s="16" t="s">
        <v>6</v>
      </c>
      <c r="AD138" s="16" t="s">
        <v>6</v>
      </c>
      <c r="AE138" s="16">
        <f>AE84+AE89+AE94+AE99+AE106+AE113+AE118+AE122+AE126+AE132+AE137</f>
        <v>210494300</v>
      </c>
      <c r="AF138" s="16">
        <v>1</v>
      </c>
      <c r="AG138" s="21">
        <f>AE138</f>
        <v>210494300</v>
      </c>
    </row>
    <row r="140" spans="1:33" s="2" customFormat="1" ht="30.75" customHeight="1">
      <c r="A140" s="94" t="s">
        <v>22</v>
      </c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</row>
    <row r="141" spans="1:33" s="2" customFormat="1" ht="26.25" customHeight="1">
      <c r="A141" s="98" t="s">
        <v>49</v>
      </c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</row>
    <row r="142" spans="2:25" ht="24.75" customHeight="1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W142" s="9"/>
      <c r="X142" s="25"/>
      <c r="Y142" s="25"/>
    </row>
    <row r="143" spans="1:33" s="5" customFormat="1" ht="26.25" customHeight="1">
      <c r="A143" s="64" t="s">
        <v>1</v>
      </c>
      <c r="B143" s="67" t="s">
        <v>25</v>
      </c>
      <c r="C143" s="70" t="s">
        <v>13</v>
      </c>
      <c r="D143" s="99" t="s">
        <v>7</v>
      </c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1"/>
      <c r="Q143" s="82" t="s">
        <v>8</v>
      </c>
      <c r="R143" s="82" t="s">
        <v>21</v>
      </c>
      <c r="S143" s="103" t="s">
        <v>7</v>
      </c>
      <c r="T143" s="104"/>
      <c r="U143" s="82" t="s">
        <v>26</v>
      </c>
      <c r="V143" s="109" t="s">
        <v>34</v>
      </c>
      <c r="W143" s="110"/>
      <c r="X143" s="77" t="s">
        <v>23</v>
      </c>
      <c r="Y143" s="77" t="s">
        <v>19</v>
      </c>
      <c r="Z143" s="77" t="s">
        <v>36</v>
      </c>
      <c r="AA143" s="77" t="s">
        <v>37</v>
      </c>
      <c r="AB143" s="77" t="s">
        <v>38</v>
      </c>
      <c r="AC143" s="77" t="s">
        <v>2</v>
      </c>
      <c r="AD143" s="77" t="s">
        <v>24</v>
      </c>
      <c r="AE143" s="77" t="s">
        <v>39</v>
      </c>
      <c r="AF143" s="77" t="s">
        <v>5</v>
      </c>
      <c r="AG143" s="77" t="s">
        <v>40</v>
      </c>
    </row>
    <row r="144" spans="1:33" s="5" customFormat="1" ht="32.25" customHeight="1">
      <c r="A144" s="65"/>
      <c r="B144" s="68"/>
      <c r="C144" s="71"/>
      <c r="D144" s="90" t="s">
        <v>27</v>
      </c>
      <c r="E144" s="95" t="s">
        <v>7</v>
      </c>
      <c r="F144" s="96"/>
      <c r="G144" s="97"/>
      <c r="H144" s="90" t="s">
        <v>28</v>
      </c>
      <c r="I144" s="95" t="s">
        <v>7</v>
      </c>
      <c r="J144" s="96"/>
      <c r="K144" s="96"/>
      <c r="L144" s="96"/>
      <c r="M144" s="96"/>
      <c r="N144" s="96"/>
      <c r="O144" s="96"/>
      <c r="P144" s="97"/>
      <c r="Q144" s="87"/>
      <c r="R144" s="87"/>
      <c r="S144" s="105"/>
      <c r="T144" s="106"/>
      <c r="U144" s="83"/>
      <c r="V144" s="111"/>
      <c r="W144" s="112"/>
      <c r="X144" s="78"/>
      <c r="Y144" s="78"/>
      <c r="Z144" s="80"/>
      <c r="AA144" s="107"/>
      <c r="AB144" s="87"/>
      <c r="AC144" s="80"/>
      <c r="AD144" s="80"/>
      <c r="AE144" s="80"/>
      <c r="AF144" s="80"/>
      <c r="AG144" s="80"/>
    </row>
    <row r="145" spans="1:33" s="5" customFormat="1" ht="34.5" customHeight="1">
      <c r="A145" s="65"/>
      <c r="B145" s="68"/>
      <c r="C145" s="72"/>
      <c r="D145" s="91"/>
      <c r="E145" s="64" t="s">
        <v>29</v>
      </c>
      <c r="F145" s="64" t="s">
        <v>30</v>
      </c>
      <c r="G145" s="64" t="s">
        <v>31</v>
      </c>
      <c r="H145" s="91"/>
      <c r="I145" s="85" t="s">
        <v>20</v>
      </c>
      <c r="J145" s="67" t="s">
        <v>14</v>
      </c>
      <c r="K145" s="89" t="s">
        <v>15</v>
      </c>
      <c r="L145" s="85" t="s">
        <v>16</v>
      </c>
      <c r="M145" s="89" t="s">
        <v>17</v>
      </c>
      <c r="N145" s="89" t="s">
        <v>32</v>
      </c>
      <c r="O145" s="89" t="s">
        <v>33</v>
      </c>
      <c r="P145" s="89" t="s">
        <v>18</v>
      </c>
      <c r="Q145" s="87"/>
      <c r="R145" s="87"/>
      <c r="S145" s="102" t="s">
        <v>9</v>
      </c>
      <c r="T145" s="102" t="s">
        <v>10</v>
      </c>
      <c r="U145" s="83"/>
      <c r="V145" s="67" t="s">
        <v>3</v>
      </c>
      <c r="W145" s="67" t="s">
        <v>4</v>
      </c>
      <c r="X145" s="78"/>
      <c r="Y145" s="78"/>
      <c r="Z145" s="80"/>
      <c r="AA145" s="107"/>
      <c r="AB145" s="87"/>
      <c r="AC145" s="80"/>
      <c r="AD145" s="80"/>
      <c r="AE145" s="80"/>
      <c r="AF145" s="80"/>
      <c r="AG145" s="80"/>
    </row>
    <row r="146" spans="1:33" s="5" customFormat="1" ht="201.75" customHeight="1">
      <c r="A146" s="66"/>
      <c r="B146" s="69"/>
      <c r="C146" s="73"/>
      <c r="D146" s="92"/>
      <c r="E146" s="66"/>
      <c r="F146" s="66"/>
      <c r="G146" s="66"/>
      <c r="H146" s="92"/>
      <c r="I146" s="86"/>
      <c r="J146" s="79"/>
      <c r="K146" s="86"/>
      <c r="L146" s="86"/>
      <c r="M146" s="86"/>
      <c r="N146" s="86"/>
      <c r="O146" s="86"/>
      <c r="P146" s="86"/>
      <c r="Q146" s="88"/>
      <c r="R146" s="88"/>
      <c r="S146" s="102"/>
      <c r="T146" s="102"/>
      <c r="U146" s="84"/>
      <c r="V146" s="69"/>
      <c r="W146" s="69"/>
      <c r="X146" s="79"/>
      <c r="Y146" s="79"/>
      <c r="Z146" s="81"/>
      <c r="AA146" s="108"/>
      <c r="AB146" s="88"/>
      <c r="AC146" s="81"/>
      <c r="AD146" s="81"/>
      <c r="AE146" s="81"/>
      <c r="AF146" s="81"/>
      <c r="AG146" s="81"/>
    </row>
    <row r="147" spans="1:33" s="5" customFormat="1" ht="32.25" customHeight="1">
      <c r="A147" s="6">
        <v>1</v>
      </c>
      <c r="B147" s="3">
        <v>2</v>
      </c>
      <c r="C147" s="11">
        <v>3</v>
      </c>
      <c r="D147" s="11">
        <v>4</v>
      </c>
      <c r="E147" s="11">
        <v>5</v>
      </c>
      <c r="F147" s="11">
        <v>6</v>
      </c>
      <c r="G147" s="11">
        <v>7</v>
      </c>
      <c r="H147" s="11">
        <v>8</v>
      </c>
      <c r="I147" s="11">
        <v>9</v>
      </c>
      <c r="J147" s="11">
        <v>10</v>
      </c>
      <c r="K147" s="11">
        <v>11</v>
      </c>
      <c r="L147" s="11">
        <v>12</v>
      </c>
      <c r="M147" s="11">
        <v>13</v>
      </c>
      <c r="N147" s="11">
        <v>14</v>
      </c>
      <c r="O147" s="11">
        <v>15</v>
      </c>
      <c r="P147" s="11">
        <v>16</v>
      </c>
      <c r="Q147" s="11">
        <v>17</v>
      </c>
      <c r="R147" s="11">
        <v>18</v>
      </c>
      <c r="S147" s="11">
        <v>19</v>
      </c>
      <c r="T147" s="11">
        <v>20</v>
      </c>
      <c r="U147" s="11">
        <v>21</v>
      </c>
      <c r="V147" s="11">
        <v>22</v>
      </c>
      <c r="W147" s="11">
        <v>23</v>
      </c>
      <c r="X147" s="26">
        <v>24</v>
      </c>
      <c r="Y147" s="26">
        <v>25</v>
      </c>
      <c r="Z147" s="26">
        <v>26</v>
      </c>
      <c r="AA147" s="26">
        <v>27</v>
      </c>
      <c r="AB147" s="26">
        <v>28</v>
      </c>
      <c r="AC147" s="11">
        <v>29</v>
      </c>
      <c r="AD147" s="6">
        <v>30</v>
      </c>
      <c r="AE147" s="3">
        <v>31</v>
      </c>
      <c r="AF147" s="3">
        <v>32</v>
      </c>
      <c r="AG147" s="3">
        <v>33</v>
      </c>
    </row>
    <row r="148" spans="1:33" s="5" customFormat="1" ht="36.75" customHeight="1">
      <c r="A148" s="74" t="s">
        <v>59</v>
      </c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6"/>
    </row>
    <row r="149" spans="1:33" ht="102" customHeight="1">
      <c r="A149" s="17">
        <v>1</v>
      </c>
      <c r="B149" s="18" t="s">
        <v>60</v>
      </c>
      <c r="C149" s="51">
        <f>D149+H149</f>
        <v>37992.47</v>
      </c>
      <c r="D149" s="51">
        <f>SUM(E149:G149)</f>
        <v>29620.64</v>
      </c>
      <c r="E149" s="51">
        <v>28318.71</v>
      </c>
      <c r="F149" s="51">
        <v>1123.87</v>
      </c>
      <c r="G149" s="51">
        <v>178.06</v>
      </c>
      <c r="H149" s="51">
        <f>SUM(I149:P149)</f>
        <v>8371.83</v>
      </c>
      <c r="I149" s="51">
        <v>2894.41</v>
      </c>
      <c r="J149" s="51">
        <v>314.84</v>
      </c>
      <c r="K149" s="51" t="s">
        <v>92</v>
      </c>
      <c r="L149" s="51">
        <v>106.24</v>
      </c>
      <c r="M149" s="51" t="s">
        <v>92</v>
      </c>
      <c r="N149" s="51">
        <v>4521.72</v>
      </c>
      <c r="O149" s="51">
        <v>66.45</v>
      </c>
      <c r="P149" s="51">
        <v>468.17</v>
      </c>
      <c r="Q149" s="18" t="s">
        <v>50</v>
      </c>
      <c r="R149" s="18" t="s">
        <v>50</v>
      </c>
      <c r="S149" s="18" t="s">
        <v>50</v>
      </c>
      <c r="T149" s="18" t="s">
        <v>50</v>
      </c>
      <c r="U149" s="51">
        <f>C149</f>
        <v>37992.47</v>
      </c>
      <c r="V149" s="19" t="s">
        <v>51</v>
      </c>
      <c r="W149" s="16">
        <v>465</v>
      </c>
      <c r="X149" s="16">
        <v>17666500</v>
      </c>
      <c r="Y149" s="16" t="s">
        <v>6</v>
      </c>
      <c r="Z149" s="16">
        <v>0</v>
      </c>
      <c r="AA149" s="20">
        <v>0</v>
      </c>
      <c r="AB149" s="16" t="s">
        <v>6</v>
      </c>
      <c r="AC149" s="16" t="s">
        <v>6</v>
      </c>
      <c r="AD149" s="16" t="s">
        <v>6</v>
      </c>
      <c r="AE149" s="16" t="s">
        <v>6</v>
      </c>
      <c r="AF149" s="16" t="s">
        <v>6</v>
      </c>
      <c r="AG149" s="17" t="s">
        <v>6</v>
      </c>
    </row>
    <row r="150" spans="1:33" ht="105.75" customHeight="1">
      <c r="A150" s="17">
        <v>2</v>
      </c>
      <c r="B150" s="18" t="s">
        <v>61</v>
      </c>
      <c r="C150" s="51">
        <f>D150+H150</f>
        <v>48878.01000000001</v>
      </c>
      <c r="D150" s="51">
        <f>SUM(E150:G150)</f>
        <v>38122.68000000001</v>
      </c>
      <c r="E150" s="51">
        <v>36275.69</v>
      </c>
      <c r="F150" s="51">
        <v>1439.58</v>
      </c>
      <c r="G150" s="51">
        <v>407.41</v>
      </c>
      <c r="H150" s="51">
        <f>SUM(I150:P150)</f>
        <v>10755.329999999998</v>
      </c>
      <c r="I150" s="51">
        <v>3725</v>
      </c>
      <c r="J150" s="51">
        <v>403.24</v>
      </c>
      <c r="K150" s="51" t="s">
        <v>92</v>
      </c>
      <c r="L150" s="51">
        <v>135.88</v>
      </c>
      <c r="M150" s="51" t="s">
        <v>92</v>
      </c>
      <c r="N150" s="51">
        <v>5806.48</v>
      </c>
      <c r="O150" s="51">
        <v>85.19</v>
      </c>
      <c r="P150" s="51">
        <v>599.54</v>
      </c>
      <c r="Q150" s="18" t="s">
        <v>50</v>
      </c>
      <c r="R150" s="18" t="s">
        <v>50</v>
      </c>
      <c r="S150" s="18" t="s">
        <v>50</v>
      </c>
      <c r="T150" s="18" t="s">
        <v>50</v>
      </c>
      <c r="U150" s="51">
        <f>C150</f>
        <v>48878.01000000001</v>
      </c>
      <c r="V150" s="19" t="s">
        <v>51</v>
      </c>
      <c r="W150" s="16">
        <v>432</v>
      </c>
      <c r="X150" s="16">
        <v>21115300</v>
      </c>
      <c r="Y150" s="16" t="s">
        <v>6</v>
      </c>
      <c r="Z150" s="16">
        <v>0</v>
      </c>
      <c r="AA150" s="20">
        <v>0</v>
      </c>
      <c r="AB150" s="16" t="s">
        <v>6</v>
      </c>
      <c r="AC150" s="16" t="s">
        <v>6</v>
      </c>
      <c r="AD150" s="16" t="s">
        <v>6</v>
      </c>
      <c r="AE150" s="16" t="s">
        <v>6</v>
      </c>
      <c r="AF150" s="16" t="s">
        <v>6</v>
      </c>
      <c r="AG150" s="21" t="s">
        <v>6</v>
      </c>
    </row>
    <row r="151" spans="1:33" ht="107.25" customHeight="1">
      <c r="A151" s="17">
        <v>3</v>
      </c>
      <c r="B151" s="18" t="s">
        <v>62</v>
      </c>
      <c r="C151" s="51">
        <f>D151+H151</f>
        <v>55908.619999999995</v>
      </c>
      <c r="D151" s="51">
        <f>SUM(E151:G151)</f>
        <v>43605.17</v>
      </c>
      <c r="E151" s="52">
        <v>41493.1</v>
      </c>
      <c r="F151" s="52">
        <v>1646.55</v>
      </c>
      <c r="G151" s="52">
        <v>465.52</v>
      </c>
      <c r="H151" s="51">
        <f>SUM(I151:P151)</f>
        <v>12303.45</v>
      </c>
      <c r="I151" s="52">
        <v>4260.35</v>
      </c>
      <c r="J151" s="52">
        <v>460.35</v>
      </c>
      <c r="K151" s="52" t="s">
        <v>92</v>
      </c>
      <c r="L151" s="52">
        <v>155.17</v>
      </c>
      <c r="M151" s="52" t="s">
        <v>92</v>
      </c>
      <c r="N151" s="52">
        <v>6643.1</v>
      </c>
      <c r="O151" s="52">
        <v>96.55</v>
      </c>
      <c r="P151" s="52">
        <v>687.93</v>
      </c>
      <c r="Q151" s="45"/>
      <c r="R151" s="45" t="s">
        <v>50</v>
      </c>
      <c r="S151" s="45" t="s">
        <v>50</v>
      </c>
      <c r="T151" s="45" t="s">
        <v>50</v>
      </c>
      <c r="U151" s="51">
        <f>C151</f>
        <v>55908.619999999995</v>
      </c>
      <c r="V151" s="20" t="s">
        <v>51</v>
      </c>
      <c r="W151" s="16">
        <v>58</v>
      </c>
      <c r="X151" s="16">
        <v>3242700</v>
      </c>
      <c r="Y151" s="16" t="s">
        <v>6</v>
      </c>
      <c r="Z151" s="16">
        <v>0</v>
      </c>
      <c r="AA151" s="20">
        <v>0</v>
      </c>
      <c r="AB151" s="16" t="s">
        <v>6</v>
      </c>
      <c r="AC151" s="16" t="s">
        <v>6</v>
      </c>
      <c r="AD151" s="16" t="s">
        <v>6</v>
      </c>
      <c r="AE151" s="16" t="s">
        <v>6</v>
      </c>
      <c r="AF151" s="16" t="s">
        <v>6</v>
      </c>
      <c r="AG151" s="21" t="s">
        <v>6</v>
      </c>
    </row>
    <row r="152" spans="1:33" ht="35.25" customHeight="1">
      <c r="A152" s="19"/>
      <c r="B152" s="22" t="s">
        <v>11</v>
      </c>
      <c r="C152" s="16" t="s">
        <v>6</v>
      </c>
      <c r="D152" s="16" t="s">
        <v>6</v>
      </c>
      <c r="E152" s="16" t="s">
        <v>6</v>
      </c>
      <c r="F152" s="16" t="s">
        <v>6</v>
      </c>
      <c r="G152" s="16" t="s">
        <v>6</v>
      </c>
      <c r="H152" s="16" t="s">
        <v>6</v>
      </c>
      <c r="I152" s="16" t="s">
        <v>6</v>
      </c>
      <c r="J152" s="16" t="s">
        <v>6</v>
      </c>
      <c r="K152" s="16" t="s">
        <v>6</v>
      </c>
      <c r="L152" s="16" t="s">
        <v>6</v>
      </c>
      <c r="M152" s="16" t="s">
        <v>6</v>
      </c>
      <c r="N152" s="16" t="s">
        <v>6</v>
      </c>
      <c r="O152" s="16" t="s">
        <v>6</v>
      </c>
      <c r="P152" s="16" t="s">
        <v>6</v>
      </c>
      <c r="Q152" s="16" t="s">
        <v>6</v>
      </c>
      <c r="R152" s="16" t="s">
        <v>6</v>
      </c>
      <c r="S152" s="16" t="s">
        <v>6</v>
      </c>
      <c r="T152" s="16" t="s">
        <v>6</v>
      </c>
      <c r="U152" s="16" t="s">
        <v>6</v>
      </c>
      <c r="V152" s="16" t="s">
        <v>6</v>
      </c>
      <c r="W152" s="16" t="s">
        <v>6</v>
      </c>
      <c r="X152" s="16">
        <f>SUM(X149:X151)</f>
        <v>42024500</v>
      </c>
      <c r="Y152" s="16">
        <v>0</v>
      </c>
      <c r="Z152" s="16" t="s">
        <v>6</v>
      </c>
      <c r="AA152" s="16">
        <v>0</v>
      </c>
      <c r="AB152" s="16">
        <v>0</v>
      </c>
      <c r="AC152" s="16">
        <v>636500</v>
      </c>
      <c r="AD152" s="16">
        <v>0</v>
      </c>
      <c r="AE152" s="16">
        <f>X152+AC152</f>
        <v>42661000</v>
      </c>
      <c r="AF152" s="16" t="s">
        <v>6</v>
      </c>
      <c r="AG152" s="21" t="s">
        <v>6</v>
      </c>
    </row>
    <row r="153" spans="1:33" s="5" customFormat="1" ht="36.75" customHeight="1">
      <c r="A153" s="74" t="s">
        <v>63</v>
      </c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6"/>
    </row>
    <row r="154" spans="1:33" ht="97.5" customHeight="1">
      <c r="A154" s="17">
        <v>1</v>
      </c>
      <c r="B154" s="18" t="s">
        <v>60</v>
      </c>
      <c r="C154" s="51">
        <f>D154+H154</f>
        <v>38828.7</v>
      </c>
      <c r="D154" s="51">
        <f>SUM(E154:G154)</f>
        <v>31991.48</v>
      </c>
      <c r="E154" s="51">
        <v>29493.69</v>
      </c>
      <c r="F154" s="51">
        <v>2250.16</v>
      </c>
      <c r="G154" s="51">
        <v>247.63</v>
      </c>
      <c r="H154" s="51">
        <f>SUM(I154:P154)</f>
        <v>6837.22</v>
      </c>
      <c r="I154" s="51">
        <v>2377.29</v>
      </c>
      <c r="J154" s="51">
        <v>651.73</v>
      </c>
      <c r="K154" s="51" t="s">
        <v>92</v>
      </c>
      <c r="L154" s="51">
        <v>88.96</v>
      </c>
      <c r="M154" s="51" t="s">
        <v>92</v>
      </c>
      <c r="N154" s="51">
        <v>3255.52</v>
      </c>
      <c r="O154" s="51">
        <v>58.67</v>
      </c>
      <c r="P154" s="51">
        <v>405.05</v>
      </c>
      <c r="Q154" s="18" t="s">
        <v>50</v>
      </c>
      <c r="R154" s="18" t="s">
        <v>50</v>
      </c>
      <c r="S154" s="18" t="s">
        <v>50</v>
      </c>
      <c r="T154" s="18" t="s">
        <v>50</v>
      </c>
      <c r="U154" s="51">
        <f>C154</f>
        <v>38828.7</v>
      </c>
      <c r="V154" s="19" t="s">
        <v>51</v>
      </c>
      <c r="W154" s="16">
        <v>317</v>
      </c>
      <c r="X154" s="16">
        <v>12308700</v>
      </c>
      <c r="Y154" s="16" t="s">
        <v>6</v>
      </c>
      <c r="Z154" s="16">
        <v>0</v>
      </c>
      <c r="AA154" s="20">
        <v>0</v>
      </c>
      <c r="AB154" s="16" t="s">
        <v>6</v>
      </c>
      <c r="AC154" s="16" t="s">
        <v>6</v>
      </c>
      <c r="AD154" s="16" t="s">
        <v>6</v>
      </c>
      <c r="AE154" s="16" t="s">
        <v>6</v>
      </c>
      <c r="AF154" s="16" t="s">
        <v>6</v>
      </c>
      <c r="AG154" s="17" t="s">
        <v>6</v>
      </c>
    </row>
    <row r="155" spans="1:33" ht="97.5" customHeight="1">
      <c r="A155" s="17">
        <v>2</v>
      </c>
      <c r="B155" s="18" t="s">
        <v>61</v>
      </c>
      <c r="C155" s="51">
        <f>D155+H155</f>
        <v>58459.420000000006</v>
      </c>
      <c r="D155" s="51">
        <f>SUM(E155:G155)</f>
        <v>48118.32000000001</v>
      </c>
      <c r="E155" s="51">
        <v>45486.91</v>
      </c>
      <c r="F155" s="51">
        <v>2250</v>
      </c>
      <c r="G155" s="51">
        <v>381.41</v>
      </c>
      <c r="H155" s="51">
        <f>SUM(I155:P155)</f>
        <v>10341.099999999999</v>
      </c>
      <c r="I155" s="51">
        <v>3575.65</v>
      </c>
      <c r="J155" s="51">
        <v>980.63</v>
      </c>
      <c r="K155" s="51" t="s">
        <v>92</v>
      </c>
      <c r="L155" s="51">
        <v>133.51</v>
      </c>
      <c r="M155" s="51" t="s">
        <v>92</v>
      </c>
      <c r="N155" s="51">
        <v>4952.36</v>
      </c>
      <c r="O155" s="51">
        <v>90.57</v>
      </c>
      <c r="P155" s="51">
        <v>608.38</v>
      </c>
      <c r="Q155" s="18" t="s">
        <v>50</v>
      </c>
      <c r="R155" s="18" t="s">
        <v>50</v>
      </c>
      <c r="S155" s="18" t="s">
        <v>50</v>
      </c>
      <c r="T155" s="18" t="s">
        <v>50</v>
      </c>
      <c r="U155" s="51">
        <f>C155</f>
        <v>58459.420000000006</v>
      </c>
      <c r="V155" s="19" t="s">
        <v>51</v>
      </c>
      <c r="W155" s="16">
        <v>382</v>
      </c>
      <c r="X155" s="16">
        <v>22331500</v>
      </c>
      <c r="Y155" s="16" t="s">
        <v>6</v>
      </c>
      <c r="Z155" s="16">
        <v>0</v>
      </c>
      <c r="AA155" s="20">
        <v>0</v>
      </c>
      <c r="AB155" s="16" t="s">
        <v>6</v>
      </c>
      <c r="AC155" s="16" t="s">
        <v>6</v>
      </c>
      <c r="AD155" s="16" t="s">
        <v>6</v>
      </c>
      <c r="AE155" s="16" t="s">
        <v>6</v>
      </c>
      <c r="AF155" s="16" t="s">
        <v>6</v>
      </c>
      <c r="AG155" s="21" t="s">
        <v>6</v>
      </c>
    </row>
    <row r="156" spans="1:33" ht="93.75">
      <c r="A156" s="17">
        <v>3</v>
      </c>
      <c r="B156" s="18" t="s">
        <v>62</v>
      </c>
      <c r="C156" s="51">
        <f>D156+H156</f>
        <v>84624.75</v>
      </c>
      <c r="D156" s="51">
        <f>SUM(E156:G156)</f>
        <v>69611.88</v>
      </c>
      <c r="E156" s="51">
        <v>66800.99</v>
      </c>
      <c r="F156" s="51">
        <v>2250.49</v>
      </c>
      <c r="G156" s="51">
        <v>560.4</v>
      </c>
      <c r="H156" s="51">
        <f>SUM(I156:P156)</f>
        <v>15012.87</v>
      </c>
      <c r="I156" s="51">
        <v>5172.28</v>
      </c>
      <c r="J156" s="51">
        <v>1418.81</v>
      </c>
      <c r="K156" s="51" t="s">
        <v>92</v>
      </c>
      <c r="L156" s="51">
        <v>193.07</v>
      </c>
      <c r="M156" s="51" t="s">
        <v>92</v>
      </c>
      <c r="N156" s="51">
        <v>7215.84</v>
      </c>
      <c r="O156" s="51">
        <v>132.67</v>
      </c>
      <c r="P156" s="51">
        <v>880.2</v>
      </c>
      <c r="Q156" s="18" t="s">
        <v>50</v>
      </c>
      <c r="R156" s="18" t="s">
        <v>50</v>
      </c>
      <c r="S156" s="18" t="s">
        <v>50</v>
      </c>
      <c r="T156" s="18" t="s">
        <v>50</v>
      </c>
      <c r="U156" s="51">
        <f>C156</f>
        <v>84624.75</v>
      </c>
      <c r="V156" s="19" t="s">
        <v>51</v>
      </c>
      <c r="W156" s="16">
        <v>101</v>
      </c>
      <c r="X156" s="16">
        <v>8547100</v>
      </c>
      <c r="Y156" s="16" t="s">
        <v>6</v>
      </c>
      <c r="Z156" s="16">
        <v>0</v>
      </c>
      <c r="AA156" s="20">
        <v>0</v>
      </c>
      <c r="AB156" s="16" t="s">
        <v>6</v>
      </c>
      <c r="AC156" s="16" t="s">
        <v>6</v>
      </c>
      <c r="AD156" s="16" t="s">
        <v>6</v>
      </c>
      <c r="AE156" s="16" t="s">
        <v>6</v>
      </c>
      <c r="AF156" s="16" t="s">
        <v>6</v>
      </c>
      <c r="AG156" s="21" t="s">
        <v>6</v>
      </c>
    </row>
    <row r="157" spans="1:33" ht="35.25" customHeight="1">
      <c r="A157" s="19"/>
      <c r="B157" s="22" t="s">
        <v>11</v>
      </c>
      <c r="C157" s="16" t="s">
        <v>6</v>
      </c>
      <c r="D157" s="16" t="s">
        <v>6</v>
      </c>
      <c r="E157" s="16" t="s">
        <v>6</v>
      </c>
      <c r="F157" s="16" t="s">
        <v>6</v>
      </c>
      <c r="G157" s="16" t="s">
        <v>6</v>
      </c>
      <c r="H157" s="16" t="s">
        <v>6</v>
      </c>
      <c r="I157" s="16" t="s">
        <v>6</v>
      </c>
      <c r="J157" s="16" t="s">
        <v>6</v>
      </c>
      <c r="K157" s="16" t="s">
        <v>6</v>
      </c>
      <c r="L157" s="16" t="s">
        <v>6</v>
      </c>
      <c r="M157" s="16" t="s">
        <v>6</v>
      </c>
      <c r="N157" s="16" t="s">
        <v>6</v>
      </c>
      <c r="O157" s="16" t="s">
        <v>6</v>
      </c>
      <c r="P157" s="16" t="s">
        <v>6</v>
      </c>
      <c r="Q157" s="16" t="s">
        <v>6</v>
      </c>
      <c r="R157" s="16" t="s">
        <v>6</v>
      </c>
      <c r="S157" s="16" t="s">
        <v>6</v>
      </c>
      <c r="T157" s="16" t="s">
        <v>6</v>
      </c>
      <c r="U157" s="16" t="s">
        <v>6</v>
      </c>
      <c r="V157" s="16" t="s">
        <v>6</v>
      </c>
      <c r="W157" s="16" t="s">
        <v>6</v>
      </c>
      <c r="X157" s="16">
        <f>SUM(X154:X156)</f>
        <v>43187300</v>
      </c>
      <c r="Y157" s="16">
        <v>0</v>
      </c>
      <c r="Z157" s="16" t="s">
        <v>6</v>
      </c>
      <c r="AA157" s="16">
        <v>0</v>
      </c>
      <c r="AB157" s="16">
        <v>0</v>
      </c>
      <c r="AC157" s="16">
        <v>551700</v>
      </c>
      <c r="AD157" s="16">
        <v>0</v>
      </c>
      <c r="AE157" s="16">
        <f>X157+AC157</f>
        <v>43739000</v>
      </c>
      <c r="AF157" s="16" t="s">
        <v>6</v>
      </c>
      <c r="AG157" s="21" t="s">
        <v>6</v>
      </c>
    </row>
    <row r="158" spans="1:33" ht="35.25" customHeight="1">
      <c r="A158" s="74" t="s">
        <v>64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6"/>
    </row>
    <row r="159" spans="1:33" ht="96" customHeight="1">
      <c r="A159" s="17">
        <v>1</v>
      </c>
      <c r="B159" s="18" t="s">
        <v>60</v>
      </c>
      <c r="C159" s="51">
        <f>D159+H159</f>
        <v>85595.59</v>
      </c>
      <c r="D159" s="51">
        <f>SUM(E159:G159)</f>
        <v>68854.41</v>
      </c>
      <c r="E159" s="51">
        <v>66570.59</v>
      </c>
      <c r="F159" s="51">
        <v>1930.88</v>
      </c>
      <c r="G159" s="51">
        <v>352.94</v>
      </c>
      <c r="H159" s="51">
        <f>SUM(I159:P159)</f>
        <v>16741.18</v>
      </c>
      <c r="I159" s="51">
        <v>7191.18</v>
      </c>
      <c r="J159" s="51">
        <v>614.71</v>
      </c>
      <c r="K159" s="51" t="s">
        <v>92</v>
      </c>
      <c r="L159" s="51">
        <v>282.35</v>
      </c>
      <c r="M159" s="51" t="s">
        <v>92</v>
      </c>
      <c r="N159" s="51">
        <v>7319.12</v>
      </c>
      <c r="O159" s="51">
        <v>129.41</v>
      </c>
      <c r="P159" s="51">
        <v>1204.41</v>
      </c>
      <c r="Q159" s="18" t="s">
        <v>50</v>
      </c>
      <c r="R159" s="18" t="s">
        <v>50</v>
      </c>
      <c r="S159" s="18" t="s">
        <v>50</v>
      </c>
      <c r="T159" s="18" t="s">
        <v>50</v>
      </c>
      <c r="U159" s="51">
        <f>C159</f>
        <v>85595.59</v>
      </c>
      <c r="V159" s="19" t="s">
        <v>51</v>
      </c>
      <c r="W159" s="16">
        <v>68</v>
      </c>
      <c r="X159" s="53">
        <f>U159*W159</f>
        <v>5820500.12</v>
      </c>
      <c r="Y159" s="16" t="s">
        <v>6</v>
      </c>
      <c r="Z159" s="16">
        <v>0</v>
      </c>
      <c r="AA159" s="20">
        <v>0</v>
      </c>
      <c r="AB159" s="16" t="s">
        <v>6</v>
      </c>
      <c r="AC159" s="16" t="s">
        <v>6</v>
      </c>
      <c r="AD159" s="16" t="s">
        <v>6</v>
      </c>
      <c r="AE159" s="16" t="s">
        <v>6</v>
      </c>
      <c r="AF159" s="16" t="s">
        <v>6</v>
      </c>
      <c r="AG159" s="17" t="s">
        <v>6</v>
      </c>
    </row>
    <row r="160" spans="1:33" ht="96" customHeight="1">
      <c r="A160" s="17">
        <v>2</v>
      </c>
      <c r="B160" s="18" t="s">
        <v>61</v>
      </c>
      <c r="C160" s="51">
        <f>D160+H160</f>
        <v>81433.84999999999</v>
      </c>
      <c r="D160" s="51">
        <f>SUM(E160:G160)</f>
        <v>65509.229999999996</v>
      </c>
      <c r="E160" s="51">
        <v>63241.54</v>
      </c>
      <c r="F160" s="51">
        <v>1932.31</v>
      </c>
      <c r="G160" s="51">
        <v>335.38</v>
      </c>
      <c r="H160" s="51">
        <f>SUM(I160:P160)</f>
        <v>15924.619999999999</v>
      </c>
      <c r="I160" s="51">
        <v>6841.54</v>
      </c>
      <c r="J160" s="51">
        <v>584.62</v>
      </c>
      <c r="K160" s="51" t="s">
        <v>92</v>
      </c>
      <c r="L160" s="51">
        <v>269.23</v>
      </c>
      <c r="M160" s="51" t="s">
        <v>92</v>
      </c>
      <c r="N160" s="51">
        <v>6958.46</v>
      </c>
      <c r="O160" s="51">
        <v>123.08</v>
      </c>
      <c r="P160" s="51">
        <v>1147.69</v>
      </c>
      <c r="Q160" s="18" t="s">
        <v>50</v>
      </c>
      <c r="R160" s="18" t="s">
        <v>50</v>
      </c>
      <c r="S160" s="18" t="s">
        <v>50</v>
      </c>
      <c r="T160" s="18" t="s">
        <v>50</v>
      </c>
      <c r="U160" s="51">
        <f>C160</f>
        <v>81433.84999999999</v>
      </c>
      <c r="V160" s="19" t="s">
        <v>51</v>
      </c>
      <c r="W160" s="16">
        <v>65</v>
      </c>
      <c r="X160" s="53">
        <f>U160*W160</f>
        <v>5293200.249999999</v>
      </c>
      <c r="Y160" s="16" t="s">
        <v>6</v>
      </c>
      <c r="Z160" s="16">
        <v>0</v>
      </c>
      <c r="AA160" s="20">
        <v>0</v>
      </c>
      <c r="AB160" s="16" t="s">
        <v>6</v>
      </c>
      <c r="AC160" s="16" t="s">
        <v>6</v>
      </c>
      <c r="AD160" s="16" t="s">
        <v>6</v>
      </c>
      <c r="AE160" s="16" t="s">
        <v>6</v>
      </c>
      <c r="AF160" s="16" t="s">
        <v>6</v>
      </c>
      <c r="AG160" s="21" t="s">
        <v>6</v>
      </c>
    </row>
    <row r="161" spans="1:33" ht="93.75">
      <c r="A161" s="17">
        <v>3</v>
      </c>
      <c r="B161" s="18" t="s">
        <v>62</v>
      </c>
      <c r="C161" s="51">
        <f>D161+H161</f>
        <v>197711.11</v>
      </c>
      <c r="D161" s="51">
        <f>SUM(E161:G161)</f>
        <v>158922.22</v>
      </c>
      <c r="E161" s="51">
        <v>156166.67</v>
      </c>
      <c r="F161" s="51">
        <v>1933.33</v>
      </c>
      <c r="G161" s="51">
        <v>822.22</v>
      </c>
      <c r="H161" s="51">
        <f>SUM(I161:P161)</f>
        <v>38788.89</v>
      </c>
      <c r="I161" s="51">
        <v>16600</v>
      </c>
      <c r="J161" s="51">
        <v>1411.11</v>
      </c>
      <c r="K161" s="51" t="s">
        <v>92</v>
      </c>
      <c r="L161" s="51">
        <v>655.56</v>
      </c>
      <c r="M161" s="51" t="s">
        <v>92</v>
      </c>
      <c r="N161" s="51">
        <v>17033.33</v>
      </c>
      <c r="O161" s="51">
        <v>300</v>
      </c>
      <c r="P161" s="51">
        <v>2788.89</v>
      </c>
      <c r="Q161" s="18" t="s">
        <v>50</v>
      </c>
      <c r="R161" s="18" t="s">
        <v>50</v>
      </c>
      <c r="S161" s="18" t="s">
        <v>50</v>
      </c>
      <c r="T161" s="18" t="s">
        <v>50</v>
      </c>
      <c r="U161" s="51">
        <f>C161</f>
        <v>197711.11</v>
      </c>
      <c r="V161" s="19" t="s">
        <v>51</v>
      </c>
      <c r="W161" s="16">
        <v>9</v>
      </c>
      <c r="X161" s="53">
        <f>U161*W161</f>
        <v>1779399.9899999998</v>
      </c>
      <c r="Y161" s="16" t="s">
        <v>6</v>
      </c>
      <c r="Z161" s="16">
        <v>0</v>
      </c>
      <c r="AA161" s="20">
        <v>0</v>
      </c>
      <c r="AB161" s="16" t="s">
        <v>6</v>
      </c>
      <c r="AC161" s="16" t="s">
        <v>6</v>
      </c>
      <c r="AD161" s="16" t="s">
        <v>6</v>
      </c>
      <c r="AE161" s="16" t="s">
        <v>6</v>
      </c>
      <c r="AF161" s="16" t="s">
        <v>6</v>
      </c>
      <c r="AG161" s="21" t="s">
        <v>6</v>
      </c>
    </row>
    <row r="162" spans="1:33" ht="35.25" customHeight="1">
      <c r="A162" s="19"/>
      <c r="B162" s="22" t="s">
        <v>11</v>
      </c>
      <c r="C162" s="16" t="s">
        <v>6</v>
      </c>
      <c r="D162" s="16" t="s">
        <v>6</v>
      </c>
      <c r="E162" s="16" t="s">
        <v>6</v>
      </c>
      <c r="F162" s="16" t="s">
        <v>6</v>
      </c>
      <c r="G162" s="16" t="s">
        <v>6</v>
      </c>
      <c r="H162" s="16" t="s">
        <v>6</v>
      </c>
      <c r="I162" s="16" t="s">
        <v>6</v>
      </c>
      <c r="J162" s="16" t="s">
        <v>6</v>
      </c>
      <c r="K162" s="16" t="s">
        <v>6</v>
      </c>
      <c r="L162" s="16" t="s">
        <v>6</v>
      </c>
      <c r="M162" s="16" t="s">
        <v>6</v>
      </c>
      <c r="N162" s="16" t="s">
        <v>6</v>
      </c>
      <c r="O162" s="16" t="s">
        <v>6</v>
      </c>
      <c r="P162" s="16" t="s">
        <v>6</v>
      </c>
      <c r="Q162" s="16" t="s">
        <v>6</v>
      </c>
      <c r="R162" s="16" t="s">
        <v>6</v>
      </c>
      <c r="S162" s="16" t="s">
        <v>6</v>
      </c>
      <c r="T162" s="16" t="s">
        <v>6</v>
      </c>
      <c r="U162" s="16" t="s">
        <v>6</v>
      </c>
      <c r="V162" s="16" t="s">
        <v>6</v>
      </c>
      <c r="W162" s="16" t="s">
        <v>6</v>
      </c>
      <c r="X162" s="53">
        <f>SUM(X159:X161)</f>
        <v>12893100.36</v>
      </c>
      <c r="Y162" s="16">
        <v>0</v>
      </c>
      <c r="Z162" s="16" t="s">
        <v>6</v>
      </c>
      <c r="AA162" s="16">
        <v>0</v>
      </c>
      <c r="AB162" s="16">
        <v>0</v>
      </c>
      <c r="AC162" s="16">
        <v>84000</v>
      </c>
      <c r="AD162" s="16">
        <v>0</v>
      </c>
      <c r="AE162" s="53">
        <f>X162+AC162</f>
        <v>12977100.36</v>
      </c>
      <c r="AF162" s="16" t="s">
        <v>6</v>
      </c>
      <c r="AG162" s="21" t="s">
        <v>6</v>
      </c>
    </row>
    <row r="163" spans="1:33" ht="36.75" customHeight="1">
      <c r="A163" s="74" t="s">
        <v>65</v>
      </c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6"/>
    </row>
    <row r="164" spans="1:33" ht="97.5" customHeight="1">
      <c r="A164" s="17">
        <v>1</v>
      </c>
      <c r="B164" s="18" t="s">
        <v>60</v>
      </c>
      <c r="C164" s="51">
        <f>D164+H164</f>
        <v>60285.71</v>
      </c>
      <c r="D164" s="51">
        <f>SUM(E164:G164)</f>
        <v>45140</v>
      </c>
      <c r="E164" s="51">
        <v>41845.72</v>
      </c>
      <c r="F164" s="51">
        <v>2907.14</v>
      </c>
      <c r="G164" s="51">
        <v>387.14</v>
      </c>
      <c r="H164" s="51">
        <f>SUM(I164:P164)</f>
        <v>15145.71</v>
      </c>
      <c r="I164" s="51">
        <v>1575.71</v>
      </c>
      <c r="J164" s="51">
        <v>6021.43</v>
      </c>
      <c r="K164" s="51" t="s">
        <v>92</v>
      </c>
      <c r="L164" s="51">
        <v>344.28</v>
      </c>
      <c r="M164" s="51" t="s">
        <v>92</v>
      </c>
      <c r="N164" s="51">
        <v>6414.29</v>
      </c>
      <c r="O164" s="51">
        <v>98.57</v>
      </c>
      <c r="P164" s="51">
        <v>691.43</v>
      </c>
      <c r="Q164" s="18" t="s">
        <v>50</v>
      </c>
      <c r="R164" s="18" t="s">
        <v>50</v>
      </c>
      <c r="S164" s="18" t="s">
        <v>50</v>
      </c>
      <c r="T164" s="18" t="s">
        <v>50</v>
      </c>
      <c r="U164" s="51">
        <f>C164</f>
        <v>60285.71</v>
      </c>
      <c r="V164" s="19" t="s">
        <v>51</v>
      </c>
      <c r="W164" s="16">
        <v>70</v>
      </c>
      <c r="X164" s="16">
        <v>4220000</v>
      </c>
      <c r="Y164" s="16" t="s">
        <v>6</v>
      </c>
      <c r="Z164" s="16">
        <v>0</v>
      </c>
      <c r="AA164" s="20">
        <v>0</v>
      </c>
      <c r="AB164" s="16" t="s">
        <v>6</v>
      </c>
      <c r="AC164" s="16" t="s">
        <v>6</v>
      </c>
      <c r="AD164" s="16" t="s">
        <v>6</v>
      </c>
      <c r="AE164" s="16" t="s">
        <v>6</v>
      </c>
      <c r="AF164" s="16" t="s">
        <v>6</v>
      </c>
      <c r="AG164" s="17" t="s">
        <v>6</v>
      </c>
    </row>
    <row r="165" spans="1:33" ht="97.5" customHeight="1">
      <c r="A165" s="17">
        <v>2</v>
      </c>
      <c r="B165" s="18" t="s">
        <v>61</v>
      </c>
      <c r="C165" s="51">
        <f>D165+H165</f>
        <v>92071.68</v>
      </c>
      <c r="D165" s="51">
        <f>SUM(E165:G165)</f>
        <v>68956.64</v>
      </c>
      <c r="E165" s="51">
        <v>65442.48</v>
      </c>
      <c r="F165" s="51">
        <v>2907.96</v>
      </c>
      <c r="G165" s="51">
        <v>606.2</v>
      </c>
      <c r="H165" s="51">
        <f>SUM(I165:P165)</f>
        <v>23115.039999999997</v>
      </c>
      <c r="I165" s="51">
        <v>2407.08</v>
      </c>
      <c r="J165" s="51">
        <v>9189.38</v>
      </c>
      <c r="K165" s="51" t="s">
        <v>92</v>
      </c>
      <c r="L165" s="51">
        <v>524.78</v>
      </c>
      <c r="M165" s="51" t="s">
        <v>92</v>
      </c>
      <c r="N165" s="51">
        <v>9789.38</v>
      </c>
      <c r="O165" s="51">
        <v>150.44</v>
      </c>
      <c r="P165" s="51">
        <v>1053.98</v>
      </c>
      <c r="Q165" s="18" t="s">
        <v>50</v>
      </c>
      <c r="R165" s="18" t="s">
        <v>50</v>
      </c>
      <c r="S165" s="18" t="s">
        <v>50</v>
      </c>
      <c r="T165" s="18" t="s">
        <v>50</v>
      </c>
      <c r="U165" s="51">
        <f>C165</f>
        <v>92071.68</v>
      </c>
      <c r="V165" s="19" t="s">
        <v>51</v>
      </c>
      <c r="W165" s="16">
        <v>113</v>
      </c>
      <c r="X165" s="16">
        <v>10404100</v>
      </c>
      <c r="Y165" s="16" t="s">
        <v>6</v>
      </c>
      <c r="Z165" s="16">
        <v>0</v>
      </c>
      <c r="AA165" s="20">
        <v>0</v>
      </c>
      <c r="AB165" s="16" t="s">
        <v>6</v>
      </c>
      <c r="AC165" s="16" t="s">
        <v>6</v>
      </c>
      <c r="AD165" s="16" t="s">
        <v>6</v>
      </c>
      <c r="AE165" s="16" t="s">
        <v>6</v>
      </c>
      <c r="AF165" s="16" t="s">
        <v>6</v>
      </c>
      <c r="AG165" s="21" t="s">
        <v>6</v>
      </c>
    </row>
    <row r="166" spans="1:33" ht="93.75">
      <c r="A166" s="17">
        <v>3</v>
      </c>
      <c r="B166" s="18" t="s">
        <v>62</v>
      </c>
      <c r="C166" s="51">
        <f>D166+H166</f>
        <v>148112.5</v>
      </c>
      <c r="D166" s="51">
        <f>SUM(E166:G166)</f>
        <v>110931.25</v>
      </c>
      <c r="E166" s="51">
        <v>107037.5</v>
      </c>
      <c r="F166" s="51">
        <v>2906.25</v>
      </c>
      <c r="G166" s="51">
        <v>987.5</v>
      </c>
      <c r="H166" s="51">
        <f>SUM(I166:P166)</f>
        <v>37181.25</v>
      </c>
      <c r="I166" s="51">
        <v>3875</v>
      </c>
      <c r="J166" s="51">
        <v>14775</v>
      </c>
      <c r="K166" s="51" t="s">
        <v>92</v>
      </c>
      <c r="L166" s="51">
        <v>843.75</v>
      </c>
      <c r="M166" s="51" t="s">
        <v>92</v>
      </c>
      <c r="N166" s="51">
        <v>15743.75</v>
      </c>
      <c r="O166" s="51">
        <v>243.75</v>
      </c>
      <c r="P166" s="51">
        <v>1700</v>
      </c>
      <c r="Q166" s="18" t="s">
        <v>50</v>
      </c>
      <c r="R166" s="18" t="s">
        <v>50</v>
      </c>
      <c r="S166" s="18" t="s">
        <v>50</v>
      </c>
      <c r="T166" s="18" t="s">
        <v>50</v>
      </c>
      <c r="U166" s="51">
        <f>C166</f>
        <v>148112.5</v>
      </c>
      <c r="V166" s="19" t="s">
        <v>51</v>
      </c>
      <c r="W166" s="16">
        <v>16</v>
      </c>
      <c r="X166" s="16">
        <f>U166*W166</f>
        <v>2369800</v>
      </c>
      <c r="Y166" s="16" t="s">
        <v>6</v>
      </c>
      <c r="Z166" s="16">
        <v>0</v>
      </c>
      <c r="AA166" s="20">
        <v>0</v>
      </c>
      <c r="AB166" s="16" t="s">
        <v>6</v>
      </c>
      <c r="AC166" s="16" t="s">
        <v>6</v>
      </c>
      <c r="AD166" s="16" t="s">
        <v>6</v>
      </c>
      <c r="AE166" s="16" t="s">
        <v>6</v>
      </c>
      <c r="AF166" s="16" t="s">
        <v>6</v>
      </c>
      <c r="AG166" s="21" t="s">
        <v>6</v>
      </c>
    </row>
    <row r="167" spans="1:33" ht="36.75" customHeight="1">
      <c r="A167" s="19"/>
      <c r="B167" s="22" t="s">
        <v>11</v>
      </c>
      <c r="C167" s="16" t="s">
        <v>6</v>
      </c>
      <c r="D167" s="16" t="s">
        <v>6</v>
      </c>
      <c r="E167" s="16" t="s">
        <v>6</v>
      </c>
      <c r="F167" s="16" t="s">
        <v>6</v>
      </c>
      <c r="G167" s="16" t="s">
        <v>6</v>
      </c>
      <c r="H167" s="16" t="s">
        <v>6</v>
      </c>
      <c r="I167" s="16" t="s">
        <v>6</v>
      </c>
      <c r="J167" s="16" t="s">
        <v>6</v>
      </c>
      <c r="K167" s="16" t="s">
        <v>6</v>
      </c>
      <c r="L167" s="16" t="s">
        <v>6</v>
      </c>
      <c r="M167" s="16" t="s">
        <v>6</v>
      </c>
      <c r="N167" s="16" t="s">
        <v>6</v>
      </c>
      <c r="O167" s="16" t="s">
        <v>6</v>
      </c>
      <c r="P167" s="16" t="s">
        <v>6</v>
      </c>
      <c r="Q167" s="16" t="s">
        <v>6</v>
      </c>
      <c r="R167" s="16" t="s">
        <v>6</v>
      </c>
      <c r="S167" s="16" t="s">
        <v>6</v>
      </c>
      <c r="T167" s="16" t="s">
        <v>6</v>
      </c>
      <c r="U167" s="16" t="s">
        <v>6</v>
      </c>
      <c r="V167" s="16" t="s">
        <v>6</v>
      </c>
      <c r="W167" s="16" t="s">
        <v>6</v>
      </c>
      <c r="X167" s="16">
        <f>SUM(X164:X166)</f>
        <v>16993900</v>
      </c>
      <c r="Y167" s="16">
        <v>0</v>
      </c>
      <c r="Z167" s="16" t="s">
        <v>6</v>
      </c>
      <c r="AA167" s="16">
        <v>0</v>
      </c>
      <c r="AB167" s="16">
        <v>0</v>
      </c>
      <c r="AC167" s="16">
        <v>937300</v>
      </c>
      <c r="AD167" s="16">
        <v>0</v>
      </c>
      <c r="AE167" s="16">
        <f>X167+AC167</f>
        <v>17931200</v>
      </c>
      <c r="AF167" s="16" t="s">
        <v>6</v>
      </c>
      <c r="AG167" s="21" t="s">
        <v>6</v>
      </c>
    </row>
    <row r="168" spans="1:33" ht="33.75" customHeight="1">
      <c r="A168" s="74" t="s">
        <v>66</v>
      </c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6"/>
    </row>
    <row r="169" spans="1:33" ht="120.75" customHeight="1">
      <c r="A169" s="17">
        <v>1</v>
      </c>
      <c r="B169" s="18" t="s">
        <v>46</v>
      </c>
      <c r="C169" s="54">
        <f>D169+H169</f>
        <v>28730</v>
      </c>
      <c r="D169" s="54">
        <f>SUM(E169:G169)</f>
        <v>15887.5</v>
      </c>
      <c r="E169" s="54">
        <v>15812.5</v>
      </c>
      <c r="F169" s="54">
        <v>0</v>
      </c>
      <c r="G169" s="54">
        <v>75</v>
      </c>
      <c r="H169" s="54">
        <f>SUM(I169:P169)</f>
        <v>12842.5</v>
      </c>
      <c r="I169" s="54">
        <v>965</v>
      </c>
      <c r="J169" s="54">
        <v>1215</v>
      </c>
      <c r="K169" s="54">
        <v>0</v>
      </c>
      <c r="L169" s="54">
        <v>72.5</v>
      </c>
      <c r="M169" s="54">
        <v>0</v>
      </c>
      <c r="N169" s="54">
        <v>10295</v>
      </c>
      <c r="O169" s="54">
        <v>115</v>
      </c>
      <c r="P169" s="54">
        <v>180</v>
      </c>
      <c r="Q169" s="50">
        <v>1</v>
      </c>
      <c r="R169" s="50">
        <v>1</v>
      </c>
      <c r="S169" s="50">
        <v>1</v>
      </c>
      <c r="T169" s="50">
        <v>1</v>
      </c>
      <c r="U169" s="54">
        <f>C169</f>
        <v>28730</v>
      </c>
      <c r="V169" s="50" t="s">
        <v>51</v>
      </c>
      <c r="W169" s="50">
        <v>40</v>
      </c>
      <c r="X169" s="55">
        <f>U169*W169</f>
        <v>1149200</v>
      </c>
      <c r="Y169" s="50" t="s">
        <v>6</v>
      </c>
      <c r="Z169" s="50">
        <v>0</v>
      </c>
      <c r="AA169" s="50">
        <v>0</v>
      </c>
      <c r="AB169" s="50" t="s">
        <v>6</v>
      </c>
      <c r="AC169" s="50" t="s">
        <v>6</v>
      </c>
      <c r="AD169" s="50" t="s">
        <v>6</v>
      </c>
      <c r="AE169" s="50" t="s">
        <v>6</v>
      </c>
      <c r="AF169" s="50" t="s">
        <v>6</v>
      </c>
      <c r="AG169" s="50" t="s">
        <v>6</v>
      </c>
    </row>
    <row r="170" spans="1:33" ht="44.25" customHeight="1">
      <c r="A170" s="17">
        <v>2</v>
      </c>
      <c r="B170" s="18" t="s">
        <v>47</v>
      </c>
      <c r="C170" s="54">
        <f>D170+H170</f>
        <v>275.21</v>
      </c>
      <c r="D170" s="58">
        <f>SUM(E170:G170)</f>
        <v>194.88</v>
      </c>
      <c r="E170" s="54">
        <v>59.07</v>
      </c>
      <c r="F170" s="54">
        <v>134.79</v>
      </c>
      <c r="G170" s="54">
        <v>1.02</v>
      </c>
      <c r="H170" s="54">
        <f>SUM(I170:P170)</f>
        <v>80.33</v>
      </c>
      <c r="I170" s="54">
        <v>11.84</v>
      </c>
      <c r="J170" s="54">
        <v>14.9</v>
      </c>
      <c r="K170" s="54">
        <v>0</v>
      </c>
      <c r="L170" s="54">
        <v>0.93</v>
      </c>
      <c r="M170" s="54">
        <v>0</v>
      </c>
      <c r="N170" s="54">
        <v>39.74</v>
      </c>
      <c r="O170" s="54">
        <v>0.44</v>
      </c>
      <c r="P170" s="54">
        <v>12.48</v>
      </c>
      <c r="Q170" s="50">
        <v>1</v>
      </c>
      <c r="R170" s="50">
        <v>1</v>
      </c>
      <c r="S170" s="50">
        <v>1</v>
      </c>
      <c r="T170" s="50">
        <v>1</v>
      </c>
      <c r="U170" s="54">
        <f>C170</f>
        <v>275.21</v>
      </c>
      <c r="V170" s="50" t="s">
        <v>454</v>
      </c>
      <c r="W170" s="50">
        <v>7947</v>
      </c>
      <c r="X170" s="55">
        <v>2187100</v>
      </c>
      <c r="Y170" s="50" t="s">
        <v>6</v>
      </c>
      <c r="Z170" s="50">
        <v>45</v>
      </c>
      <c r="AA170" s="50">
        <v>357600</v>
      </c>
      <c r="AB170" s="50" t="s">
        <v>6</v>
      </c>
      <c r="AC170" s="50" t="s">
        <v>6</v>
      </c>
      <c r="AD170" s="50" t="s">
        <v>6</v>
      </c>
      <c r="AE170" s="50" t="s">
        <v>6</v>
      </c>
      <c r="AF170" s="50" t="s">
        <v>6</v>
      </c>
      <c r="AG170" s="50" t="s">
        <v>6</v>
      </c>
    </row>
    <row r="171" spans="1:33" ht="96" customHeight="1">
      <c r="A171" s="17">
        <v>3</v>
      </c>
      <c r="B171" s="18" t="s">
        <v>67</v>
      </c>
      <c r="C171" s="54">
        <f>D171+H171</f>
        <v>60497.12</v>
      </c>
      <c r="D171" s="54">
        <f>SUM(E171:G171)</f>
        <v>46970.37</v>
      </c>
      <c r="E171" s="51">
        <v>43715.64</v>
      </c>
      <c r="F171" s="51">
        <v>2847.32</v>
      </c>
      <c r="G171" s="51">
        <v>407.41</v>
      </c>
      <c r="H171" s="54">
        <f>SUM(I171:P171)</f>
        <v>13526.75</v>
      </c>
      <c r="I171" s="51">
        <v>2853.09</v>
      </c>
      <c r="J171" s="51">
        <v>3590.12</v>
      </c>
      <c r="K171" s="51" t="s">
        <v>92</v>
      </c>
      <c r="L171" s="51">
        <v>214.4</v>
      </c>
      <c r="M171" s="51" t="s">
        <v>92</v>
      </c>
      <c r="N171" s="51">
        <v>6262.14</v>
      </c>
      <c r="O171" s="51">
        <v>70.78</v>
      </c>
      <c r="P171" s="51">
        <v>536.22</v>
      </c>
      <c r="Q171" s="18" t="s">
        <v>50</v>
      </c>
      <c r="R171" s="18" t="s">
        <v>50</v>
      </c>
      <c r="S171" s="18" t="s">
        <v>50</v>
      </c>
      <c r="T171" s="18" t="s">
        <v>50</v>
      </c>
      <c r="U171" s="54">
        <f>C171</f>
        <v>60497.12</v>
      </c>
      <c r="V171" s="60" t="s">
        <v>51</v>
      </c>
      <c r="W171" s="61">
        <v>243</v>
      </c>
      <c r="X171" s="55">
        <v>14700800</v>
      </c>
      <c r="Y171" s="16" t="s">
        <v>6</v>
      </c>
      <c r="Z171" s="16">
        <v>0</v>
      </c>
      <c r="AA171" s="20">
        <v>0</v>
      </c>
      <c r="AB171" s="16" t="s">
        <v>6</v>
      </c>
      <c r="AC171" s="16" t="s">
        <v>6</v>
      </c>
      <c r="AD171" s="16" t="s">
        <v>6</v>
      </c>
      <c r="AE171" s="16" t="s">
        <v>6</v>
      </c>
      <c r="AF171" s="16" t="s">
        <v>6</v>
      </c>
      <c r="AG171" s="17" t="s">
        <v>6</v>
      </c>
    </row>
    <row r="172" spans="1:33" ht="96" customHeight="1">
      <c r="A172" s="17">
        <v>4</v>
      </c>
      <c r="B172" s="18" t="s">
        <v>68</v>
      </c>
      <c r="C172" s="54">
        <f>D172+H172</f>
        <v>86353.91</v>
      </c>
      <c r="D172" s="54">
        <f>SUM(E172:G172)</f>
        <v>66914.40000000001</v>
      </c>
      <c r="E172" s="51">
        <v>63475.31</v>
      </c>
      <c r="F172" s="51">
        <v>2847.32</v>
      </c>
      <c r="G172" s="51">
        <v>591.77</v>
      </c>
      <c r="H172" s="54">
        <f>SUM(I172:P172)</f>
        <v>19439.510000000002</v>
      </c>
      <c r="I172" s="51">
        <v>4064.61</v>
      </c>
      <c r="J172" s="51">
        <v>5114.4</v>
      </c>
      <c r="K172" s="51" t="s">
        <v>92</v>
      </c>
      <c r="L172" s="51">
        <v>304.53</v>
      </c>
      <c r="M172" s="51" t="s">
        <v>92</v>
      </c>
      <c r="N172" s="51">
        <v>9090.54</v>
      </c>
      <c r="O172" s="51">
        <v>102.47</v>
      </c>
      <c r="P172" s="51">
        <v>762.96</v>
      </c>
      <c r="Q172" s="18" t="s">
        <v>50</v>
      </c>
      <c r="R172" s="18" t="s">
        <v>50</v>
      </c>
      <c r="S172" s="18" t="s">
        <v>50</v>
      </c>
      <c r="T172" s="18" t="s">
        <v>50</v>
      </c>
      <c r="U172" s="54">
        <f>C172</f>
        <v>86353.91</v>
      </c>
      <c r="V172" s="60" t="s">
        <v>51</v>
      </c>
      <c r="W172" s="61">
        <v>243</v>
      </c>
      <c r="X172" s="55">
        <f>U172*W172</f>
        <v>20984000.130000003</v>
      </c>
      <c r="Y172" s="16" t="s">
        <v>6</v>
      </c>
      <c r="Z172" s="16">
        <v>0</v>
      </c>
      <c r="AA172" s="20">
        <v>0</v>
      </c>
      <c r="AB172" s="16" t="s">
        <v>6</v>
      </c>
      <c r="AC172" s="16" t="s">
        <v>6</v>
      </c>
      <c r="AD172" s="16" t="s">
        <v>6</v>
      </c>
      <c r="AE172" s="16" t="s">
        <v>6</v>
      </c>
      <c r="AF172" s="16" t="s">
        <v>6</v>
      </c>
      <c r="AG172" s="21" t="s">
        <v>6</v>
      </c>
    </row>
    <row r="173" spans="1:33" ht="93.75">
      <c r="A173" s="17">
        <v>5</v>
      </c>
      <c r="B173" s="18" t="s">
        <v>69</v>
      </c>
      <c r="C173" s="54">
        <f>D173+H173</f>
        <v>138460</v>
      </c>
      <c r="D173" s="54">
        <f>SUM(E173:G173)</f>
        <v>107090</v>
      </c>
      <c r="E173" s="51">
        <v>103280</v>
      </c>
      <c r="F173" s="51">
        <v>2850</v>
      </c>
      <c r="G173" s="51">
        <v>960</v>
      </c>
      <c r="H173" s="54">
        <f>SUM(I173:P173)</f>
        <v>31370</v>
      </c>
      <c r="I173" s="51">
        <v>6505</v>
      </c>
      <c r="J173" s="51">
        <v>8185</v>
      </c>
      <c r="K173" s="51" t="s">
        <v>92</v>
      </c>
      <c r="L173" s="51">
        <v>490</v>
      </c>
      <c r="M173" s="51" t="s">
        <v>92</v>
      </c>
      <c r="N173" s="51">
        <v>14800</v>
      </c>
      <c r="O173" s="51">
        <v>165</v>
      </c>
      <c r="P173" s="51">
        <v>1225</v>
      </c>
      <c r="Q173" s="18" t="s">
        <v>50</v>
      </c>
      <c r="R173" s="18" t="s">
        <v>50</v>
      </c>
      <c r="S173" s="18" t="s">
        <v>50</v>
      </c>
      <c r="T173" s="18" t="s">
        <v>50</v>
      </c>
      <c r="U173" s="54">
        <f>C173</f>
        <v>138460</v>
      </c>
      <c r="V173" s="60" t="s">
        <v>51</v>
      </c>
      <c r="W173" s="61">
        <v>20</v>
      </c>
      <c r="X173" s="55">
        <f>U173*W173</f>
        <v>2769200</v>
      </c>
      <c r="Y173" s="16" t="s">
        <v>6</v>
      </c>
      <c r="Z173" s="16">
        <v>0</v>
      </c>
      <c r="AA173" s="20">
        <v>0</v>
      </c>
      <c r="AB173" s="16" t="s">
        <v>6</v>
      </c>
      <c r="AC173" s="16" t="s">
        <v>6</v>
      </c>
      <c r="AD173" s="16" t="s">
        <v>6</v>
      </c>
      <c r="AE173" s="16" t="s">
        <v>6</v>
      </c>
      <c r="AF173" s="16" t="s">
        <v>6</v>
      </c>
      <c r="AG173" s="21" t="s">
        <v>6</v>
      </c>
    </row>
    <row r="174" spans="1:33" ht="44.25" customHeight="1">
      <c r="A174" s="19"/>
      <c r="B174" s="22" t="s">
        <v>11</v>
      </c>
      <c r="C174" s="16" t="s">
        <v>6</v>
      </c>
      <c r="D174" s="16" t="s">
        <v>6</v>
      </c>
      <c r="E174" s="16" t="s">
        <v>6</v>
      </c>
      <c r="F174" s="16" t="s">
        <v>6</v>
      </c>
      <c r="G174" s="16" t="s">
        <v>6</v>
      </c>
      <c r="H174" s="16" t="s">
        <v>6</v>
      </c>
      <c r="I174" s="16" t="s">
        <v>6</v>
      </c>
      <c r="J174" s="16" t="s">
        <v>6</v>
      </c>
      <c r="K174" s="16" t="s">
        <v>6</v>
      </c>
      <c r="L174" s="16" t="s">
        <v>6</v>
      </c>
      <c r="M174" s="16" t="s">
        <v>6</v>
      </c>
      <c r="N174" s="16" t="s">
        <v>6</v>
      </c>
      <c r="O174" s="16" t="s">
        <v>6</v>
      </c>
      <c r="P174" s="16" t="s">
        <v>6</v>
      </c>
      <c r="Q174" s="16" t="s">
        <v>6</v>
      </c>
      <c r="R174" s="16" t="s">
        <v>6</v>
      </c>
      <c r="S174" s="16" t="s">
        <v>6</v>
      </c>
      <c r="T174" s="16" t="s">
        <v>6</v>
      </c>
      <c r="U174" s="16" t="s">
        <v>6</v>
      </c>
      <c r="V174" s="16" t="s">
        <v>6</v>
      </c>
      <c r="W174" s="16" t="s">
        <v>6</v>
      </c>
      <c r="X174" s="53">
        <f>SUM(X169:X173)</f>
        <v>41790300.13</v>
      </c>
      <c r="Y174" s="16">
        <v>0</v>
      </c>
      <c r="Z174" s="16" t="s">
        <v>6</v>
      </c>
      <c r="AA174" s="16">
        <v>357600</v>
      </c>
      <c r="AB174" s="16">
        <v>0</v>
      </c>
      <c r="AC174" s="16">
        <v>110100</v>
      </c>
      <c r="AD174" s="16">
        <v>0</v>
      </c>
      <c r="AE174" s="53">
        <f>X174-AA174+AC174</f>
        <v>41542800.13</v>
      </c>
      <c r="AF174" s="16" t="s">
        <v>6</v>
      </c>
      <c r="AG174" s="21" t="s">
        <v>6</v>
      </c>
    </row>
    <row r="175" spans="1:33" ht="35.25" customHeight="1">
      <c r="A175" s="74" t="s">
        <v>70</v>
      </c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6"/>
    </row>
    <row r="176" spans="1:33" ht="97.5" customHeight="1">
      <c r="A176" s="17">
        <v>1</v>
      </c>
      <c r="B176" s="18" t="s">
        <v>46</v>
      </c>
      <c r="C176" s="51">
        <f>D176+H176</f>
        <v>24694.45</v>
      </c>
      <c r="D176" s="51">
        <f>SUM(E176:G176)</f>
        <v>18400</v>
      </c>
      <c r="E176" s="51">
        <v>18338.89</v>
      </c>
      <c r="F176" s="51" t="s">
        <v>92</v>
      </c>
      <c r="G176" s="51">
        <v>61.11</v>
      </c>
      <c r="H176" s="51">
        <f>SUM(I176:P176)</f>
        <v>6294.45</v>
      </c>
      <c r="I176" s="51">
        <v>255.56</v>
      </c>
      <c r="J176" s="51">
        <v>2072.22</v>
      </c>
      <c r="K176" s="51" t="s">
        <v>92</v>
      </c>
      <c r="L176" s="51">
        <v>83.33</v>
      </c>
      <c r="M176" s="51" t="s">
        <v>92</v>
      </c>
      <c r="N176" s="51">
        <v>3577.78</v>
      </c>
      <c r="O176" s="51">
        <v>72.22</v>
      </c>
      <c r="P176" s="51">
        <v>233.34</v>
      </c>
      <c r="Q176" s="18" t="s">
        <v>50</v>
      </c>
      <c r="R176" s="18" t="s">
        <v>50</v>
      </c>
      <c r="S176" s="18" t="s">
        <v>50</v>
      </c>
      <c r="T176" s="18" t="s">
        <v>50</v>
      </c>
      <c r="U176" s="51">
        <f>C176</f>
        <v>24694.45</v>
      </c>
      <c r="V176" s="19" t="s">
        <v>51</v>
      </c>
      <c r="W176" s="16">
        <v>18</v>
      </c>
      <c r="X176" s="16">
        <v>444500</v>
      </c>
      <c r="Y176" s="16" t="s">
        <v>6</v>
      </c>
      <c r="Z176" s="16">
        <v>0</v>
      </c>
      <c r="AA176" s="20">
        <v>0</v>
      </c>
      <c r="AB176" s="16" t="s">
        <v>6</v>
      </c>
      <c r="AC176" s="16" t="s">
        <v>6</v>
      </c>
      <c r="AD176" s="16" t="s">
        <v>6</v>
      </c>
      <c r="AE176" s="16" t="s">
        <v>6</v>
      </c>
      <c r="AF176" s="16" t="s">
        <v>6</v>
      </c>
      <c r="AG176" s="17" t="s">
        <v>6</v>
      </c>
    </row>
    <row r="177" spans="1:33" ht="45" customHeight="1">
      <c r="A177" s="17">
        <v>2</v>
      </c>
      <c r="B177" s="18" t="s">
        <v>47</v>
      </c>
      <c r="C177" s="51">
        <f>D177+H177</f>
        <v>284.47</v>
      </c>
      <c r="D177" s="59">
        <f>SUM(E177:G177)</f>
        <v>203.20000000000002</v>
      </c>
      <c r="E177" s="51">
        <v>68.4</v>
      </c>
      <c r="F177" s="51">
        <v>134.8</v>
      </c>
      <c r="G177" s="51">
        <v>0</v>
      </c>
      <c r="H177" s="51">
        <f>SUM(I177:P177)</f>
        <v>81.27000000000001</v>
      </c>
      <c r="I177" s="51">
        <v>2.87</v>
      </c>
      <c r="J177" s="51">
        <v>24.14</v>
      </c>
      <c r="K177" s="51" t="s">
        <v>92</v>
      </c>
      <c r="L177" s="51">
        <v>2.5</v>
      </c>
      <c r="M177" s="51" t="s">
        <v>92</v>
      </c>
      <c r="N177" s="51">
        <v>35.17</v>
      </c>
      <c r="O177" s="51">
        <v>0.81</v>
      </c>
      <c r="P177" s="51">
        <v>15.78</v>
      </c>
      <c r="Q177" s="18" t="s">
        <v>50</v>
      </c>
      <c r="R177" s="18" t="s">
        <v>50</v>
      </c>
      <c r="S177" s="18" t="s">
        <v>50</v>
      </c>
      <c r="T177" s="18" t="s">
        <v>50</v>
      </c>
      <c r="U177" s="51">
        <f>C177</f>
        <v>284.47</v>
      </c>
      <c r="V177" s="19" t="s">
        <v>454</v>
      </c>
      <c r="W177" s="16">
        <v>2718</v>
      </c>
      <c r="X177" s="16">
        <v>773200</v>
      </c>
      <c r="Y177" s="16" t="s">
        <v>6</v>
      </c>
      <c r="Z177" s="16">
        <v>45</v>
      </c>
      <c r="AA177" s="20">
        <v>122300</v>
      </c>
      <c r="AB177" s="16" t="s">
        <v>6</v>
      </c>
      <c r="AC177" s="16" t="s">
        <v>6</v>
      </c>
      <c r="AD177" s="16" t="s">
        <v>6</v>
      </c>
      <c r="AE177" s="16" t="s">
        <v>6</v>
      </c>
      <c r="AF177" s="16" t="s">
        <v>6</v>
      </c>
      <c r="AG177" s="21" t="s">
        <v>6</v>
      </c>
    </row>
    <row r="178" spans="1:33" ht="97.5" customHeight="1">
      <c r="A178" s="17">
        <v>3</v>
      </c>
      <c r="B178" s="18" t="s">
        <v>67</v>
      </c>
      <c r="C178" s="51">
        <f>D178+H178</f>
        <v>107425</v>
      </c>
      <c r="D178" s="51">
        <f>SUM(E178:G178)</f>
        <v>81621.43000000001</v>
      </c>
      <c r="E178" s="51">
        <v>78378.57</v>
      </c>
      <c r="F178" s="51">
        <v>2728.57</v>
      </c>
      <c r="G178" s="51">
        <v>514.29</v>
      </c>
      <c r="H178" s="51">
        <f>SUM(I178:P178)</f>
        <v>25803.57</v>
      </c>
      <c r="I178" s="51">
        <v>1146.43</v>
      </c>
      <c r="J178" s="51">
        <v>9225</v>
      </c>
      <c r="K178" s="51" t="s">
        <v>92</v>
      </c>
      <c r="L178" s="51">
        <v>371.43</v>
      </c>
      <c r="M178" s="51" t="s">
        <v>92</v>
      </c>
      <c r="N178" s="51">
        <v>13728.57</v>
      </c>
      <c r="O178" s="51">
        <v>307.14</v>
      </c>
      <c r="P178" s="51">
        <v>1025</v>
      </c>
      <c r="Q178" s="18" t="s">
        <v>50</v>
      </c>
      <c r="R178" s="18" t="s">
        <v>50</v>
      </c>
      <c r="S178" s="18" t="s">
        <v>50</v>
      </c>
      <c r="T178" s="18" t="s">
        <v>50</v>
      </c>
      <c r="U178" s="51">
        <f>C178</f>
        <v>107425</v>
      </c>
      <c r="V178" s="19" t="s">
        <v>51</v>
      </c>
      <c r="W178" s="16">
        <v>28</v>
      </c>
      <c r="X178" s="16">
        <v>3007900</v>
      </c>
      <c r="Y178" s="16" t="s">
        <v>6</v>
      </c>
      <c r="Z178" s="16">
        <v>0</v>
      </c>
      <c r="AA178" s="20">
        <v>0</v>
      </c>
      <c r="AB178" s="16" t="s">
        <v>6</v>
      </c>
      <c r="AC178" s="16" t="s">
        <v>6</v>
      </c>
      <c r="AD178" s="16" t="s">
        <v>6</v>
      </c>
      <c r="AE178" s="16" t="s">
        <v>6</v>
      </c>
      <c r="AF178" s="16" t="s">
        <v>6</v>
      </c>
      <c r="AG178" s="21" t="s">
        <v>6</v>
      </c>
    </row>
    <row r="179" spans="1:33" ht="97.5" customHeight="1">
      <c r="A179" s="17">
        <v>4</v>
      </c>
      <c r="B179" s="18" t="s">
        <v>68</v>
      </c>
      <c r="C179" s="51">
        <f>D179+H179</f>
        <v>116113.95</v>
      </c>
      <c r="D179" s="51">
        <f>SUM(E179:G179)</f>
        <v>88220.93</v>
      </c>
      <c r="E179" s="51">
        <v>84934.89</v>
      </c>
      <c r="F179" s="51">
        <v>2730.23</v>
      </c>
      <c r="G179" s="51">
        <v>555.81</v>
      </c>
      <c r="H179" s="51">
        <f>SUM(I179:P179)</f>
        <v>27893.02</v>
      </c>
      <c r="I179" s="51">
        <v>1241.86</v>
      </c>
      <c r="J179" s="51">
        <v>9976.74</v>
      </c>
      <c r="K179" s="51" t="s">
        <v>92</v>
      </c>
      <c r="L179" s="51">
        <v>402.33</v>
      </c>
      <c r="M179" s="51" t="s">
        <v>92</v>
      </c>
      <c r="N179" s="51">
        <v>14834.88</v>
      </c>
      <c r="O179" s="51">
        <v>332.56</v>
      </c>
      <c r="P179" s="51">
        <v>1104.65</v>
      </c>
      <c r="Q179" s="18" t="s">
        <v>50</v>
      </c>
      <c r="R179" s="18" t="s">
        <v>50</v>
      </c>
      <c r="S179" s="18" t="s">
        <v>50</v>
      </c>
      <c r="T179" s="18" t="s">
        <v>50</v>
      </c>
      <c r="U179" s="51">
        <f>C179</f>
        <v>116113.95</v>
      </c>
      <c r="V179" s="19" t="s">
        <v>51</v>
      </c>
      <c r="W179" s="16">
        <v>43</v>
      </c>
      <c r="X179" s="53">
        <f>U179*W179</f>
        <v>4992899.85</v>
      </c>
      <c r="Y179" s="16" t="s">
        <v>6</v>
      </c>
      <c r="Z179" s="16">
        <v>0</v>
      </c>
      <c r="AA179" s="20">
        <v>0</v>
      </c>
      <c r="AB179" s="16" t="s">
        <v>6</v>
      </c>
      <c r="AC179" s="16" t="s">
        <v>6</v>
      </c>
      <c r="AD179" s="16" t="s">
        <v>6</v>
      </c>
      <c r="AE179" s="16" t="s">
        <v>6</v>
      </c>
      <c r="AF179" s="16" t="s">
        <v>6</v>
      </c>
      <c r="AG179" s="21" t="s">
        <v>6</v>
      </c>
    </row>
    <row r="180" spans="1:33" ht="93.75">
      <c r="A180" s="17">
        <v>5</v>
      </c>
      <c r="B180" s="18" t="s">
        <v>69</v>
      </c>
      <c r="C180" s="51">
        <f>D180+H180</f>
        <v>323966.66</v>
      </c>
      <c r="D180" s="51">
        <f>SUM(E180:G180)</f>
        <v>246233.33</v>
      </c>
      <c r="E180" s="51">
        <v>241900</v>
      </c>
      <c r="F180" s="51">
        <v>2733.33</v>
      </c>
      <c r="G180" s="51">
        <v>1600</v>
      </c>
      <c r="H180" s="51">
        <f>SUM(I180:P180)</f>
        <v>77733.33</v>
      </c>
      <c r="I180" s="51">
        <v>3466.67</v>
      </c>
      <c r="J180" s="51">
        <v>27800</v>
      </c>
      <c r="K180" s="51" t="s">
        <v>92</v>
      </c>
      <c r="L180" s="51">
        <v>1133.33</v>
      </c>
      <c r="M180" s="51" t="s">
        <v>92</v>
      </c>
      <c r="N180" s="51">
        <v>41333.33</v>
      </c>
      <c r="O180" s="51">
        <v>933.33</v>
      </c>
      <c r="P180" s="51">
        <v>3066.67</v>
      </c>
      <c r="Q180" s="18" t="s">
        <v>50</v>
      </c>
      <c r="R180" s="18" t="s">
        <v>50</v>
      </c>
      <c r="S180" s="18" t="s">
        <v>50</v>
      </c>
      <c r="T180" s="18" t="s">
        <v>50</v>
      </c>
      <c r="U180" s="51">
        <f>C180</f>
        <v>323966.66</v>
      </c>
      <c r="V180" s="19" t="s">
        <v>51</v>
      </c>
      <c r="W180" s="16">
        <v>6</v>
      </c>
      <c r="X180" s="53">
        <f>U180*W180</f>
        <v>1943799.96</v>
      </c>
      <c r="Y180" s="16" t="s">
        <v>6</v>
      </c>
      <c r="Z180" s="16">
        <v>0</v>
      </c>
      <c r="AA180" s="20">
        <v>0</v>
      </c>
      <c r="AB180" s="16" t="s">
        <v>6</v>
      </c>
      <c r="AC180" s="16" t="s">
        <v>6</v>
      </c>
      <c r="AD180" s="16" t="s">
        <v>6</v>
      </c>
      <c r="AE180" s="16" t="s">
        <v>6</v>
      </c>
      <c r="AF180" s="16" t="s">
        <v>6</v>
      </c>
      <c r="AG180" s="21" t="s">
        <v>6</v>
      </c>
    </row>
    <row r="181" spans="1:33" ht="39.75" customHeight="1">
      <c r="A181" s="19"/>
      <c r="B181" s="22" t="s">
        <v>11</v>
      </c>
      <c r="C181" s="16" t="s">
        <v>6</v>
      </c>
      <c r="D181" s="16" t="s">
        <v>6</v>
      </c>
      <c r="E181" s="16" t="s">
        <v>6</v>
      </c>
      <c r="F181" s="16" t="s">
        <v>6</v>
      </c>
      <c r="G181" s="16" t="s">
        <v>6</v>
      </c>
      <c r="H181" s="16" t="s">
        <v>6</v>
      </c>
      <c r="I181" s="16" t="s">
        <v>6</v>
      </c>
      <c r="J181" s="16" t="s">
        <v>6</v>
      </c>
      <c r="K181" s="16" t="s">
        <v>6</v>
      </c>
      <c r="L181" s="16" t="s">
        <v>6</v>
      </c>
      <c r="M181" s="16" t="s">
        <v>6</v>
      </c>
      <c r="N181" s="16" t="s">
        <v>6</v>
      </c>
      <c r="O181" s="16" t="s">
        <v>6</v>
      </c>
      <c r="P181" s="16" t="s">
        <v>6</v>
      </c>
      <c r="Q181" s="16" t="s">
        <v>6</v>
      </c>
      <c r="R181" s="16" t="s">
        <v>6</v>
      </c>
      <c r="S181" s="16" t="s">
        <v>6</v>
      </c>
      <c r="T181" s="16" t="s">
        <v>6</v>
      </c>
      <c r="U181" s="16" t="s">
        <v>6</v>
      </c>
      <c r="V181" s="16" t="s">
        <v>6</v>
      </c>
      <c r="W181" s="16" t="s">
        <v>6</v>
      </c>
      <c r="X181" s="53">
        <f>SUM(X176:X180)</f>
        <v>11162299.809999999</v>
      </c>
      <c r="Y181" s="16">
        <v>0</v>
      </c>
      <c r="Z181" s="16" t="s">
        <v>6</v>
      </c>
      <c r="AA181" s="16">
        <v>122300</v>
      </c>
      <c r="AB181" s="16">
        <v>0</v>
      </c>
      <c r="AC181" s="16">
        <v>132700</v>
      </c>
      <c r="AD181" s="16">
        <v>0</v>
      </c>
      <c r="AE181" s="53">
        <f>X181-AA181+AC181</f>
        <v>11172699.809999999</v>
      </c>
      <c r="AF181" s="16" t="s">
        <v>6</v>
      </c>
      <c r="AG181" s="21" t="s">
        <v>6</v>
      </c>
    </row>
    <row r="182" spans="1:33" ht="33.75" customHeight="1">
      <c r="A182" s="74" t="s">
        <v>71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6"/>
    </row>
    <row r="183" spans="1:33" ht="94.5" customHeight="1">
      <c r="A183" s="17">
        <v>1</v>
      </c>
      <c r="B183" s="18" t="s">
        <v>60</v>
      </c>
      <c r="C183" s="51">
        <f>D183+H183</f>
        <v>116004.76</v>
      </c>
      <c r="D183" s="51">
        <f>SUM(E183:G183)</f>
        <v>82955.56</v>
      </c>
      <c r="E183" s="51">
        <v>78695.24</v>
      </c>
      <c r="F183" s="51">
        <v>3746.03</v>
      </c>
      <c r="G183" s="51">
        <v>514.29</v>
      </c>
      <c r="H183" s="51">
        <f>SUM(I183:P183)</f>
        <v>33049.2</v>
      </c>
      <c r="I183" s="51">
        <v>1211.11</v>
      </c>
      <c r="J183" s="51">
        <v>10985.71</v>
      </c>
      <c r="K183" s="51" t="s">
        <v>92</v>
      </c>
      <c r="L183" s="51">
        <v>761.9</v>
      </c>
      <c r="M183" s="51" t="s">
        <v>92</v>
      </c>
      <c r="N183" s="51">
        <v>18714.29</v>
      </c>
      <c r="O183" s="51">
        <v>207.94</v>
      </c>
      <c r="P183" s="51">
        <v>1168.25</v>
      </c>
      <c r="Q183" s="18" t="s">
        <v>50</v>
      </c>
      <c r="R183" s="18" t="s">
        <v>50</v>
      </c>
      <c r="S183" s="18" t="s">
        <v>50</v>
      </c>
      <c r="T183" s="18" t="s">
        <v>50</v>
      </c>
      <c r="U183" s="51">
        <f>C183</f>
        <v>116004.76</v>
      </c>
      <c r="V183" s="19" t="s">
        <v>51</v>
      </c>
      <c r="W183" s="16">
        <v>63</v>
      </c>
      <c r="X183" s="16">
        <v>7308300</v>
      </c>
      <c r="Y183" s="16" t="s">
        <v>6</v>
      </c>
      <c r="Z183" s="16">
        <v>0</v>
      </c>
      <c r="AA183" s="20">
        <v>0</v>
      </c>
      <c r="AB183" s="16" t="s">
        <v>6</v>
      </c>
      <c r="AC183" s="16" t="s">
        <v>6</v>
      </c>
      <c r="AD183" s="16" t="s">
        <v>6</v>
      </c>
      <c r="AE183" s="16" t="s">
        <v>6</v>
      </c>
      <c r="AF183" s="16" t="s">
        <v>6</v>
      </c>
      <c r="AG183" s="17" t="s">
        <v>6</v>
      </c>
    </row>
    <row r="184" spans="1:33" ht="94.5" customHeight="1">
      <c r="A184" s="17">
        <v>2</v>
      </c>
      <c r="B184" s="18" t="s">
        <v>61</v>
      </c>
      <c r="C184" s="51">
        <f>D184+H184</f>
        <v>97524.36</v>
      </c>
      <c r="D184" s="51">
        <f>SUM(E184:G184)</f>
        <v>69766.67</v>
      </c>
      <c r="E184" s="51">
        <v>65593.59</v>
      </c>
      <c r="F184" s="51">
        <v>3746.16</v>
      </c>
      <c r="G184" s="51">
        <v>426.92</v>
      </c>
      <c r="H184" s="51">
        <f>SUM(I184:P184)</f>
        <v>27757.690000000002</v>
      </c>
      <c r="I184" s="51">
        <v>1015.39</v>
      </c>
      <c r="J184" s="51">
        <v>9205.13</v>
      </c>
      <c r="K184" s="51" t="s">
        <v>92</v>
      </c>
      <c r="L184" s="51">
        <v>641.02</v>
      </c>
      <c r="M184" s="51" t="s">
        <v>92</v>
      </c>
      <c r="N184" s="51">
        <v>15737.18</v>
      </c>
      <c r="O184" s="51">
        <v>174.36</v>
      </c>
      <c r="P184" s="51">
        <v>984.61</v>
      </c>
      <c r="Q184" s="18" t="s">
        <v>50</v>
      </c>
      <c r="R184" s="18" t="s">
        <v>50</v>
      </c>
      <c r="S184" s="18" t="s">
        <v>50</v>
      </c>
      <c r="T184" s="18" t="s">
        <v>50</v>
      </c>
      <c r="U184" s="51">
        <f>C184</f>
        <v>97524.36</v>
      </c>
      <c r="V184" s="19" t="s">
        <v>51</v>
      </c>
      <c r="W184" s="16">
        <v>78</v>
      </c>
      <c r="X184" s="16">
        <v>7606900</v>
      </c>
      <c r="Y184" s="16" t="s">
        <v>6</v>
      </c>
      <c r="Z184" s="16">
        <v>0</v>
      </c>
      <c r="AA184" s="20">
        <v>0</v>
      </c>
      <c r="AB184" s="16" t="s">
        <v>6</v>
      </c>
      <c r="AC184" s="16" t="s">
        <v>6</v>
      </c>
      <c r="AD184" s="16" t="s">
        <v>6</v>
      </c>
      <c r="AE184" s="16" t="s">
        <v>6</v>
      </c>
      <c r="AF184" s="16" t="s">
        <v>6</v>
      </c>
      <c r="AG184" s="21" t="s">
        <v>6</v>
      </c>
    </row>
    <row r="185" spans="1:33" ht="94.5" customHeight="1">
      <c r="A185" s="17">
        <v>3</v>
      </c>
      <c r="B185" s="18" t="s">
        <v>62</v>
      </c>
      <c r="C185" s="51">
        <f>D185+H185</f>
        <v>201440</v>
      </c>
      <c r="D185" s="51">
        <f>SUM(E185:G185)</f>
        <v>144080</v>
      </c>
      <c r="E185" s="51">
        <v>139430</v>
      </c>
      <c r="F185" s="51">
        <v>3740</v>
      </c>
      <c r="G185" s="51">
        <v>910</v>
      </c>
      <c r="H185" s="51">
        <f>SUM(I185:P185)</f>
        <v>57360</v>
      </c>
      <c r="I185" s="51">
        <v>2110</v>
      </c>
      <c r="J185" s="51">
        <v>19080</v>
      </c>
      <c r="K185" s="51" t="s">
        <v>92</v>
      </c>
      <c r="L185" s="51">
        <v>1320</v>
      </c>
      <c r="M185" s="51" t="s">
        <v>92</v>
      </c>
      <c r="N185" s="51">
        <v>32460</v>
      </c>
      <c r="O185" s="51">
        <v>360</v>
      </c>
      <c r="P185" s="51">
        <v>2030</v>
      </c>
      <c r="Q185" s="18" t="s">
        <v>50</v>
      </c>
      <c r="R185" s="18" t="s">
        <v>50</v>
      </c>
      <c r="S185" s="18" t="s">
        <v>50</v>
      </c>
      <c r="T185" s="18" t="s">
        <v>50</v>
      </c>
      <c r="U185" s="51">
        <f>C185</f>
        <v>201440</v>
      </c>
      <c r="V185" s="19" t="s">
        <v>51</v>
      </c>
      <c r="W185" s="16">
        <v>10</v>
      </c>
      <c r="X185" s="16">
        <f>U185*W185</f>
        <v>2014400</v>
      </c>
      <c r="Y185" s="16" t="s">
        <v>6</v>
      </c>
      <c r="Z185" s="16">
        <v>0</v>
      </c>
      <c r="AA185" s="20">
        <v>0</v>
      </c>
      <c r="AB185" s="16" t="s">
        <v>6</v>
      </c>
      <c r="AC185" s="16" t="s">
        <v>6</v>
      </c>
      <c r="AD185" s="16" t="s">
        <v>6</v>
      </c>
      <c r="AE185" s="16" t="s">
        <v>6</v>
      </c>
      <c r="AF185" s="16" t="s">
        <v>6</v>
      </c>
      <c r="AG185" s="21" t="s">
        <v>6</v>
      </c>
    </row>
    <row r="186" spans="1:33" ht="38.25" customHeight="1">
      <c r="A186" s="19"/>
      <c r="B186" s="22" t="s">
        <v>11</v>
      </c>
      <c r="C186" s="16" t="s">
        <v>6</v>
      </c>
      <c r="D186" s="16" t="s">
        <v>6</v>
      </c>
      <c r="E186" s="16" t="s">
        <v>6</v>
      </c>
      <c r="F186" s="16" t="s">
        <v>6</v>
      </c>
      <c r="G186" s="16" t="s">
        <v>6</v>
      </c>
      <c r="H186" s="16" t="s">
        <v>6</v>
      </c>
      <c r="I186" s="16" t="s">
        <v>6</v>
      </c>
      <c r="J186" s="16" t="s">
        <v>6</v>
      </c>
      <c r="K186" s="16" t="s">
        <v>6</v>
      </c>
      <c r="L186" s="16" t="s">
        <v>6</v>
      </c>
      <c r="M186" s="16" t="s">
        <v>6</v>
      </c>
      <c r="N186" s="16" t="s">
        <v>6</v>
      </c>
      <c r="O186" s="16" t="s">
        <v>6</v>
      </c>
      <c r="P186" s="16" t="s">
        <v>6</v>
      </c>
      <c r="Q186" s="16" t="s">
        <v>6</v>
      </c>
      <c r="R186" s="16" t="s">
        <v>6</v>
      </c>
      <c r="S186" s="16" t="s">
        <v>6</v>
      </c>
      <c r="T186" s="16" t="s">
        <v>6</v>
      </c>
      <c r="U186" s="16" t="s">
        <v>6</v>
      </c>
      <c r="V186" s="16" t="s">
        <v>6</v>
      </c>
      <c r="W186" s="16" t="s">
        <v>6</v>
      </c>
      <c r="X186" s="16">
        <f>SUM(X183:X185)</f>
        <v>16929600</v>
      </c>
      <c r="Y186" s="16">
        <v>0</v>
      </c>
      <c r="Z186" s="16" t="s">
        <v>6</v>
      </c>
      <c r="AA186" s="16">
        <v>0</v>
      </c>
      <c r="AB186" s="16">
        <v>0</v>
      </c>
      <c r="AC186" s="16">
        <v>69700</v>
      </c>
      <c r="AD186" s="16">
        <v>0</v>
      </c>
      <c r="AE186" s="16">
        <f>X186+AC186</f>
        <v>16999300</v>
      </c>
      <c r="AF186" s="16" t="s">
        <v>6</v>
      </c>
      <c r="AG186" s="21" t="s">
        <v>6</v>
      </c>
    </row>
    <row r="187" spans="1:33" ht="36.75" customHeight="1">
      <c r="A187" s="74" t="s">
        <v>72</v>
      </c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6"/>
    </row>
    <row r="188" spans="1:33" ht="97.5" customHeight="1">
      <c r="A188" s="17">
        <v>1</v>
      </c>
      <c r="B188" s="18" t="s">
        <v>60</v>
      </c>
      <c r="C188" s="51">
        <f>D188+H188</f>
        <v>77291.48999999999</v>
      </c>
      <c r="D188" s="51">
        <f>SUM(E188:G188)</f>
        <v>63614.88999999999</v>
      </c>
      <c r="E188" s="51">
        <v>58702.13</v>
      </c>
      <c r="F188" s="51">
        <v>4606.38</v>
      </c>
      <c r="G188" s="51">
        <v>306.38</v>
      </c>
      <c r="H188" s="51">
        <f>SUM(I188:P188)</f>
        <v>13676.6</v>
      </c>
      <c r="I188" s="51">
        <v>4204.25</v>
      </c>
      <c r="J188" s="51">
        <v>944.68</v>
      </c>
      <c r="K188" s="51" t="s">
        <v>92</v>
      </c>
      <c r="L188" s="51">
        <v>344.68</v>
      </c>
      <c r="M188" s="51" t="s">
        <v>92</v>
      </c>
      <c r="N188" s="51">
        <v>7012.77</v>
      </c>
      <c r="O188" s="51">
        <v>102.13</v>
      </c>
      <c r="P188" s="51">
        <v>1068.09</v>
      </c>
      <c r="Q188" s="18" t="s">
        <v>50</v>
      </c>
      <c r="R188" s="18" t="s">
        <v>50</v>
      </c>
      <c r="S188" s="18" t="s">
        <v>50</v>
      </c>
      <c r="T188" s="18" t="s">
        <v>50</v>
      </c>
      <c r="U188" s="51">
        <f>C188</f>
        <v>77291.48999999999</v>
      </c>
      <c r="V188" s="19" t="s">
        <v>51</v>
      </c>
      <c r="W188" s="16">
        <v>47</v>
      </c>
      <c r="X188" s="16">
        <v>3632700</v>
      </c>
      <c r="Y188" s="16" t="s">
        <v>6</v>
      </c>
      <c r="Z188" s="16">
        <v>0</v>
      </c>
      <c r="AA188" s="20">
        <v>0</v>
      </c>
      <c r="AB188" s="16" t="s">
        <v>6</v>
      </c>
      <c r="AC188" s="16" t="s">
        <v>6</v>
      </c>
      <c r="AD188" s="16" t="s">
        <v>6</v>
      </c>
      <c r="AE188" s="16" t="s">
        <v>6</v>
      </c>
      <c r="AF188" s="16" t="s">
        <v>6</v>
      </c>
      <c r="AG188" s="17" t="s">
        <v>6</v>
      </c>
    </row>
    <row r="189" spans="1:33" ht="93.75">
      <c r="A189" s="17">
        <v>2</v>
      </c>
      <c r="B189" s="18" t="s">
        <v>61</v>
      </c>
      <c r="C189" s="51">
        <f>D189+H189</f>
        <v>114847.17</v>
      </c>
      <c r="D189" s="51">
        <f>SUM(E189:G189)</f>
        <v>94547.17</v>
      </c>
      <c r="E189" s="51">
        <v>89475.47</v>
      </c>
      <c r="F189" s="51">
        <v>4607.55</v>
      </c>
      <c r="G189" s="51">
        <v>464.15</v>
      </c>
      <c r="H189" s="51">
        <f>SUM(I189:P189)</f>
        <v>20299.999999999996</v>
      </c>
      <c r="I189" s="51">
        <v>6247.17</v>
      </c>
      <c r="J189" s="51">
        <v>1400</v>
      </c>
      <c r="K189" s="51" t="s">
        <v>92</v>
      </c>
      <c r="L189" s="51">
        <v>509.43</v>
      </c>
      <c r="M189" s="51" t="s">
        <v>92</v>
      </c>
      <c r="N189" s="51">
        <v>10413.21</v>
      </c>
      <c r="O189" s="51">
        <v>150.94</v>
      </c>
      <c r="P189" s="51">
        <v>1579.25</v>
      </c>
      <c r="Q189" s="18" t="s">
        <v>50</v>
      </c>
      <c r="R189" s="18" t="s">
        <v>50</v>
      </c>
      <c r="S189" s="18" t="s">
        <v>50</v>
      </c>
      <c r="T189" s="18" t="s">
        <v>50</v>
      </c>
      <c r="U189" s="51">
        <f>C189</f>
        <v>114847.17</v>
      </c>
      <c r="V189" s="19" t="s">
        <v>51</v>
      </c>
      <c r="W189" s="16">
        <v>53</v>
      </c>
      <c r="X189" s="16">
        <v>6086900</v>
      </c>
      <c r="Y189" s="16" t="s">
        <v>6</v>
      </c>
      <c r="Z189" s="16">
        <v>0</v>
      </c>
      <c r="AA189" s="20">
        <v>0</v>
      </c>
      <c r="AB189" s="16" t="s">
        <v>6</v>
      </c>
      <c r="AC189" s="16" t="s">
        <v>6</v>
      </c>
      <c r="AD189" s="16" t="s">
        <v>6</v>
      </c>
      <c r="AE189" s="16" t="s">
        <v>6</v>
      </c>
      <c r="AF189" s="16" t="s">
        <v>6</v>
      </c>
      <c r="AG189" s="21" t="s">
        <v>6</v>
      </c>
    </row>
    <row r="190" spans="1:33" ht="32.25" customHeight="1">
      <c r="A190" s="19"/>
      <c r="B190" s="22" t="s">
        <v>11</v>
      </c>
      <c r="C190" s="16" t="s">
        <v>6</v>
      </c>
      <c r="D190" s="16" t="s">
        <v>6</v>
      </c>
      <c r="E190" s="16" t="s">
        <v>6</v>
      </c>
      <c r="F190" s="16" t="s">
        <v>6</v>
      </c>
      <c r="G190" s="16" t="s">
        <v>6</v>
      </c>
      <c r="H190" s="16" t="s">
        <v>6</v>
      </c>
      <c r="I190" s="16" t="s">
        <v>6</v>
      </c>
      <c r="J190" s="16" t="s">
        <v>6</v>
      </c>
      <c r="K190" s="16" t="s">
        <v>6</v>
      </c>
      <c r="L190" s="16" t="s">
        <v>6</v>
      </c>
      <c r="M190" s="16" t="s">
        <v>6</v>
      </c>
      <c r="N190" s="16" t="s">
        <v>6</v>
      </c>
      <c r="O190" s="16" t="s">
        <v>6</v>
      </c>
      <c r="P190" s="16" t="s">
        <v>6</v>
      </c>
      <c r="Q190" s="16" t="s">
        <v>6</v>
      </c>
      <c r="R190" s="16" t="s">
        <v>6</v>
      </c>
      <c r="S190" s="16" t="s">
        <v>6</v>
      </c>
      <c r="T190" s="16" t="s">
        <v>6</v>
      </c>
      <c r="U190" s="16" t="s">
        <v>6</v>
      </c>
      <c r="V190" s="16" t="s">
        <v>6</v>
      </c>
      <c r="W190" s="16" t="s">
        <v>6</v>
      </c>
      <c r="X190" s="16">
        <f>SUM(X188:X189)</f>
        <v>9719600</v>
      </c>
      <c r="Y190" s="16">
        <v>0</v>
      </c>
      <c r="Z190" s="16" t="s">
        <v>6</v>
      </c>
      <c r="AA190" s="16">
        <v>0</v>
      </c>
      <c r="AB190" s="16">
        <v>0</v>
      </c>
      <c r="AC190" s="16">
        <v>14700</v>
      </c>
      <c r="AD190" s="16">
        <v>0</v>
      </c>
      <c r="AE190" s="16">
        <f>X190+AC190</f>
        <v>9734300</v>
      </c>
      <c r="AF190" s="16" t="s">
        <v>6</v>
      </c>
      <c r="AG190" s="21" t="s">
        <v>6</v>
      </c>
    </row>
    <row r="191" spans="1:33" ht="33.75" customHeight="1">
      <c r="A191" s="74" t="s">
        <v>78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6"/>
    </row>
    <row r="192" spans="1:33" ht="96" customHeight="1">
      <c r="A192" s="17">
        <v>1</v>
      </c>
      <c r="B192" s="18" t="s">
        <v>60</v>
      </c>
      <c r="C192" s="51">
        <f>D192+H192</f>
        <v>113875.86000000002</v>
      </c>
      <c r="D192" s="51">
        <f>SUM(E192:G192)</f>
        <v>84627.59000000001</v>
      </c>
      <c r="E192" s="51">
        <v>81334.49</v>
      </c>
      <c r="F192" s="51">
        <v>2451.72</v>
      </c>
      <c r="G192" s="51">
        <v>841.38</v>
      </c>
      <c r="H192" s="51">
        <f>SUM(I192:P192)</f>
        <v>29248.269999999997</v>
      </c>
      <c r="I192" s="51">
        <v>6279.31</v>
      </c>
      <c r="J192" s="51">
        <v>3255.17</v>
      </c>
      <c r="K192" s="51" t="s">
        <v>92</v>
      </c>
      <c r="L192" s="51">
        <v>634.48</v>
      </c>
      <c r="M192" s="51" t="s">
        <v>92</v>
      </c>
      <c r="N192" s="51">
        <v>17500</v>
      </c>
      <c r="O192" s="51">
        <v>96.55</v>
      </c>
      <c r="P192" s="51">
        <v>1482.76</v>
      </c>
      <c r="Q192" s="18" t="s">
        <v>50</v>
      </c>
      <c r="R192" s="18" t="s">
        <v>50</v>
      </c>
      <c r="S192" s="18" t="s">
        <v>50</v>
      </c>
      <c r="T192" s="18" t="s">
        <v>50</v>
      </c>
      <c r="U192" s="51">
        <f>C192</f>
        <v>113875.86000000002</v>
      </c>
      <c r="V192" s="19" t="s">
        <v>51</v>
      </c>
      <c r="W192" s="16">
        <v>29</v>
      </c>
      <c r="X192" s="16">
        <v>3302400</v>
      </c>
      <c r="Y192" s="16" t="s">
        <v>6</v>
      </c>
      <c r="Z192" s="16">
        <v>0</v>
      </c>
      <c r="AA192" s="20">
        <v>0</v>
      </c>
      <c r="AB192" s="16" t="s">
        <v>6</v>
      </c>
      <c r="AC192" s="16" t="s">
        <v>6</v>
      </c>
      <c r="AD192" s="16" t="s">
        <v>6</v>
      </c>
      <c r="AE192" s="16" t="s">
        <v>6</v>
      </c>
      <c r="AF192" s="16" t="s">
        <v>6</v>
      </c>
      <c r="AG192" s="17" t="s">
        <v>6</v>
      </c>
    </row>
    <row r="193" spans="1:33" ht="93.75">
      <c r="A193" s="17">
        <v>2</v>
      </c>
      <c r="B193" s="18" t="s">
        <v>61</v>
      </c>
      <c r="C193" s="51">
        <f>D193+H193</f>
        <v>117971.11</v>
      </c>
      <c r="D193" s="51">
        <f>SUM(E193:G193)</f>
        <v>87662.22</v>
      </c>
      <c r="E193" s="51">
        <v>84337.78</v>
      </c>
      <c r="F193" s="51">
        <v>2453.33</v>
      </c>
      <c r="G193" s="51">
        <v>871.11</v>
      </c>
      <c r="H193" s="51">
        <f>SUM(I193:P193)</f>
        <v>30308.890000000003</v>
      </c>
      <c r="I193" s="51">
        <v>6506.67</v>
      </c>
      <c r="J193" s="51">
        <v>3371.11</v>
      </c>
      <c r="K193" s="51" t="s">
        <v>92</v>
      </c>
      <c r="L193" s="51">
        <v>657.78</v>
      </c>
      <c r="M193" s="51" t="s">
        <v>92</v>
      </c>
      <c r="N193" s="51">
        <v>18133.33</v>
      </c>
      <c r="O193" s="51">
        <v>102.22</v>
      </c>
      <c r="P193" s="51">
        <v>1537.78</v>
      </c>
      <c r="Q193" s="18" t="s">
        <v>50</v>
      </c>
      <c r="R193" s="18" t="s">
        <v>50</v>
      </c>
      <c r="S193" s="18" t="s">
        <v>50</v>
      </c>
      <c r="T193" s="18" t="s">
        <v>50</v>
      </c>
      <c r="U193" s="51">
        <f>C193</f>
        <v>117971.11</v>
      </c>
      <c r="V193" s="19" t="s">
        <v>51</v>
      </c>
      <c r="W193" s="16">
        <v>45</v>
      </c>
      <c r="X193" s="16">
        <v>5308700</v>
      </c>
      <c r="Y193" s="16" t="s">
        <v>6</v>
      </c>
      <c r="Z193" s="16">
        <v>0</v>
      </c>
      <c r="AA193" s="20">
        <v>0</v>
      </c>
      <c r="AB193" s="16" t="s">
        <v>6</v>
      </c>
      <c r="AC193" s="16" t="s">
        <v>6</v>
      </c>
      <c r="AD193" s="16" t="s">
        <v>6</v>
      </c>
      <c r="AE193" s="16" t="s">
        <v>6</v>
      </c>
      <c r="AF193" s="16" t="s">
        <v>6</v>
      </c>
      <c r="AG193" s="21" t="s">
        <v>6</v>
      </c>
    </row>
    <row r="194" spans="1:33" ht="33.75" customHeight="1">
      <c r="A194" s="19"/>
      <c r="B194" s="22" t="s">
        <v>11</v>
      </c>
      <c r="C194" s="16" t="s">
        <v>6</v>
      </c>
      <c r="D194" s="16" t="s">
        <v>6</v>
      </c>
      <c r="E194" s="16" t="s">
        <v>6</v>
      </c>
      <c r="F194" s="16" t="s">
        <v>6</v>
      </c>
      <c r="G194" s="16" t="s">
        <v>6</v>
      </c>
      <c r="H194" s="16" t="s">
        <v>6</v>
      </c>
      <c r="I194" s="16" t="s">
        <v>6</v>
      </c>
      <c r="J194" s="16" t="s">
        <v>6</v>
      </c>
      <c r="K194" s="16" t="s">
        <v>6</v>
      </c>
      <c r="L194" s="16" t="s">
        <v>6</v>
      </c>
      <c r="M194" s="16" t="s">
        <v>6</v>
      </c>
      <c r="N194" s="16" t="s">
        <v>6</v>
      </c>
      <c r="O194" s="16" t="s">
        <v>6</v>
      </c>
      <c r="P194" s="16" t="s">
        <v>6</v>
      </c>
      <c r="Q194" s="16" t="s">
        <v>6</v>
      </c>
      <c r="R194" s="16" t="s">
        <v>6</v>
      </c>
      <c r="S194" s="16" t="s">
        <v>6</v>
      </c>
      <c r="T194" s="16" t="s">
        <v>6</v>
      </c>
      <c r="U194" s="16" t="s">
        <v>6</v>
      </c>
      <c r="V194" s="16" t="s">
        <v>6</v>
      </c>
      <c r="W194" s="16" t="s">
        <v>6</v>
      </c>
      <c r="X194" s="16">
        <f>SUM(X192:X193)</f>
        <v>8611100</v>
      </c>
      <c r="Y194" s="16">
        <v>0</v>
      </c>
      <c r="Z194" s="16" t="s">
        <v>6</v>
      </c>
      <c r="AA194" s="16">
        <v>0</v>
      </c>
      <c r="AB194" s="16">
        <v>0</v>
      </c>
      <c r="AC194" s="16">
        <v>41700</v>
      </c>
      <c r="AD194" s="16">
        <v>0</v>
      </c>
      <c r="AE194" s="16">
        <f>X194+AC194</f>
        <v>8652800</v>
      </c>
      <c r="AF194" s="16" t="s">
        <v>6</v>
      </c>
      <c r="AG194" s="21" t="s">
        <v>6</v>
      </c>
    </row>
    <row r="195" spans="1:33" ht="35.25" customHeight="1">
      <c r="A195" s="74" t="s">
        <v>79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6"/>
    </row>
    <row r="196" spans="1:33" ht="99" customHeight="1">
      <c r="A196" s="17">
        <v>1</v>
      </c>
      <c r="B196" s="18" t="s">
        <v>46</v>
      </c>
      <c r="C196" s="51">
        <f>D196+H196</f>
        <v>22304.35</v>
      </c>
      <c r="D196" s="51">
        <f>SUM(E196:G196)</f>
        <v>16521.739999999998</v>
      </c>
      <c r="E196" s="51">
        <v>16443.48</v>
      </c>
      <c r="F196" s="51">
        <v>0</v>
      </c>
      <c r="G196" s="51">
        <v>78.26</v>
      </c>
      <c r="H196" s="51">
        <f>SUM(I196:P196)</f>
        <v>5782.61</v>
      </c>
      <c r="I196" s="51">
        <v>526.09</v>
      </c>
      <c r="J196" s="51">
        <v>2326.09</v>
      </c>
      <c r="K196" s="51" t="s">
        <v>92</v>
      </c>
      <c r="L196" s="51">
        <v>100</v>
      </c>
      <c r="M196" s="51" t="s">
        <v>92</v>
      </c>
      <c r="N196" s="51">
        <v>2486.95</v>
      </c>
      <c r="O196" s="51">
        <v>30.44</v>
      </c>
      <c r="P196" s="51">
        <v>313.04</v>
      </c>
      <c r="Q196" s="18" t="s">
        <v>50</v>
      </c>
      <c r="R196" s="18" t="s">
        <v>50</v>
      </c>
      <c r="S196" s="18" t="s">
        <v>50</v>
      </c>
      <c r="T196" s="18" t="s">
        <v>50</v>
      </c>
      <c r="U196" s="51">
        <f>C196</f>
        <v>22304.35</v>
      </c>
      <c r="V196" s="19" t="s">
        <v>51</v>
      </c>
      <c r="W196" s="16">
        <v>23</v>
      </c>
      <c r="X196" s="53">
        <f>U196*W196</f>
        <v>513000.05</v>
      </c>
      <c r="Y196" s="16" t="s">
        <v>6</v>
      </c>
      <c r="Z196" s="16">
        <v>0</v>
      </c>
      <c r="AA196" s="20">
        <v>0</v>
      </c>
      <c r="AB196" s="16" t="s">
        <v>6</v>
      </c>
      <c r="AC196" s="16" t="s">
        <v>6</v>
      </c>
      <c r="AD196" s="16" t="s">
        <v>6</v>
      </c>
      <c r="AE196" s="16" t="s">
        <v>6</v>
      </c>
      <c r="AF196" s="16" t="s">
        <v>6</v>
      </c>
      <c r="AG196" s="17" t="s">
        <v>6</v>
      </c>
    </row>
    <row r="197" spans="1:33" ht="37.5">
      <c r="A197" s="17">
        <v>2</v>
      </c>
      <c r="B197" s="18" t="s">
        <v>47</v>
      </c>
      <c r="C197" s="51">
        <f>D197+H197</f>
        <v>257.21</v>
      </c>
      <c r="D197" s="59">
        <f>SUM(E197:G197)</f>
        <v>198.57</v>
      </c>
      <c r="E197" s="51">
        <v>63.79</v>
      </c>
      <c r="F197" s="51">
        <v>134.78</v>
      </c>
      <c r="G197" s="51">
        <v>0</v>
      </c>
      <c r="H197" s="51">
        <f>SUM(I197:P197)</f>
        <v>58.64</v>
      </c>
      <c r="I197" s="51">
        <v>6.33</v>
      </c>
      <c r="J197" s="51">
        <v>27.97</v>
      </c>
      <c r="K197" s="51" t="s">
        <v>92</v>
      </c>
      <c r="L197" s="51">
        <v>1.56</v>
      </c>
      <c r="M197" s="51" t="s">
        <v>92</v>
      </c>
      <c r="N197" s="51">
        <v>9.96</v>
      </c>
      <c r="O197" s="51">
        <v>0.12</v>
      </c>
      <c r="P197" s="51">
        <v>12.7</v>
      </c>
      <c r="Q197" s="18" t="s">
        <v>50</v>
      </c>
      <c r="R197" s="18" t="s">
        <v>50</v>
      </c>
      <c r="S197" s="18" t="s">
        <v>50</v>
      </c>
      <c r="T197" s="18" t="s">
        <v>50</v>
      </c>
      <c r="U197" s="51">
        <f>C197</f>
        <v>257.21</v>
      </c>
      <c r="V197" s="19" t="s">
        <v>454</v>
      </c>
      <c r="W197" s="16">
        <v>4347</v>
      </c>
      <c r="X197" s="53">
        <v>1118100</v>
      </c>
      <c r="Y197" s="16" t="s">
        <v>6</v>
      </c>
      <c r="Z197" s="16">
        <v>45</v>
      </c>
      <c r="AA197" s="20">
        <v>195600</v>
      </c>
      <c r="AB197" s="16" t="s">
        <v>6</v>
      </c>
      <c r="AC197" s="16" t="s">
        <v>6</v>
      </c>
      <c r="AD197" s="16" t="s">
        <v>6</v>
      </c>
      <c r="AE197" s="16" t="s">
        <v>6</v>
      </c>
      <c r="AF197" s="16" t="s">
        <v>6</v>
      </c>
      <c r="AG197" s="21" t="s">
        <v>6</v>
      </c>
    </row>
    <row r="198" spans="1:33" ht="93.75">
      <c r="A198" s="17">
        <v>3</v>
      </c>
      <c r="B198" s="18" t="s">
        <v>67</v>
      </c>
      <c r="C198" s="51">
        <f>D198+H198</f>
        <v>62895.55</v>
      </c>
      <c r="D198" s="51">
        <f>SUM(E198:G198)</f>
        <v>44628.89</v>
      </c>
      <c r="E198" s="52">
        <v>42091.11</v>
      </c>
      <c r="F198" s="52">
        <v>2048.89</v>
      </c>
      <c r="G198" s="52">
        <v>488.89</v>
      </c>
      <c r="H198" s="51">
        <f>SUM(I198:P198)</f>
        <v>18266.66</v>
      </c>
      <c r="I198" s="52">
        <v>1420</v>
      </c>
      <c r="J198" s="52">
        <v>6286.67</v>
      </c>
      <c r="K198" s="52" t="s">
        <v>92</v>
      </c>
      <c r="L198" s="52">
        <v>273.33</v>
      </c>
      <c r="M198" s="52" t="s">
        <v>92</v>
      </c>
      <c r="N198" s="52">
        <v>9364.44</v>
      </c>
      <c r="O198" s="52">
        <v>75.55</v>
      </c>
      <c r="P198" s="52">
        <v>846.67</v>
      </c>
      <c r="Q198" s="45" t="s">
        <v>50</v>
      </c>
      <c r="R198" s="45" t="s">
        <v>50</v>
      </c>
      <c r="S198" s="45" t="s">
        <v>50</v>
      </c>
      <c r="T198" s="45" t="s">
        <v>50</v>
      </c>
      <c r="U198" s="51">
        <f>C198</f>
        <v>62895.55</v>
      </c>
      <c r="V198" s="20" t="s">
        <v>51</v>
      </c>
      <c r="W198" s="16">
        <v>45</v>
      </c>
      <c r="X198" s="53">
        <f>U198*W198</f>
        <v>2830299.75</v>
      </c>
      <c r="Y198" s="16" t="s">
        <v>6</v>
      </c>
      <c r="Z198" s="16">
        <v>0</v>
      </c>
      <c r="AA198" s="20">
        <v>0</v>
      </c>
      <c r="AB198" s="16" t="s">
        <v>6</v>
      </c>
      <c r="AC198" s="16" t="s">
        <v>6</v>
      </c>
      <c r="AD198" s="16" t="s">
        <v>6</v>
      </c>
      <c r="AE198" s="16" t="s">
        <v>6</v>
      </c>
      <c r="AF198" s="16" t="s">
        <v>6</v>
      </c>
      <c r="AG198" s="21" t="s">
        <v>6</v>
      </c>
    </row>
    <row r="199" spans="1:33" ht="93.75">
      <c r="A199" s="17">
        <v>4</v>
      </c>
      <c r="B199" s="18" t="s">
        <v>83</v>
      </c>
      <c r="C199" s="51">
        <f>D199+H199</f>
        <v>84308.62</v>
      </c>
      <c r="D199" s="51">
        <f>SUM(E199:G199)</f>
        <v>59750</v>
      </c>
      <c r="E199" s="52">
        <v>57037.93</v>
      </c>
      <c r="F199" s="52">
        <v>2048.28</v>
      </c>
      <c r="G199" s="52">
        <v>663.79</v>
      </c>
      <c r="H199" s="51">
        <f>SUM(I199:P199)</f>
        <v>24558.62</v>
      </c>
      <c r="I199" s="52">
        <v>1900</v>
      </c>
      <c r="J199" s="52">
        <v>8415.52</v>
      </c>
      <c r="K199" s="52" t="s">
        <v>92</v>
      </c>
      <c r="L199" s="52">
        <v>363.79</v>
      </c>
      <c r="M199" s="52" t="s">
        <v>92</v>
      </c>
      <c r="N199" s="52">
        <v>12644.83</v>
      </c>
      <c r="O199" s="52">
        <v>101.72</v>
      </c>
      <c r="P199" s="52">
        <v>1132.76</v>
      </c>
      <c r="Q199" s="45" t="s">
        <v>50</v>
      </c>
      <c r="R199" s="45" t="s">
        <v>50</v>
      </c>
      <c r="S199" s="45" t="s">
        <v>50</v>
      </c>
      <c r="T199" s="45" t="s">
        <v>50</v>
      </c>
      <c r="U199" s="51">
        <f>C199</f>
        <v>84308.62</v>
      </c>
      <c r="V199" s="20" t="s">
        <v>51</v>
      </c>
      <c r="W199" s="16">
        <v>58</v>
      </c>
      <c r="X199" s="53">
        <f>U199*W199</f>
        <v>4889899.96</v>
      </c>
      <c r="Y199" s="16" t="s">
        <v>6</v>
      </c>
      <c r="Z199" s="16">
        <v>0</v>
      </c>
      <c r="AA199" s="20">
        <v>0</v>
      </c>
      <c r="AB199" s="16" t="s">
        <v>6</v>
      </c>
      <c r="AC199" s="16" t="s">
        <v>6</v>
      </c>
      <c r="AD199" s="16" t="s">
        <v>6</v>
      </c>
      <c r="AE199" s="16" t="s">
        <v>6</v>
      </c>
      <c r="AF199" s="16" t="s">
        <v>6</v>
      </c>
      <c r="AG199" s="21" t="s">
        <v>6</v>
      </c>
    </row>
    <row r="200" spans="1:33" ht="38.25" customHeight="1">
      <c r="A200" s="19"/>
      <c r="B200" s="22" t="s">
        <v>11</v>
      </c>
      <c r="C200" s="16" t="s">
        <v>6</v>
      </c>
      <c r="D200" s="16" t="s">
        <v>6</v>
      </c>
      <c r="E200" s="16" t="s">
        <v>6</v>
      </c>
      <c r="F200" s="16" t="s">
        <v>6</v>
      </c>
      <c r="G200" s="16" t="s">
        <v>6</v>
      </c>
      <c r="H200" s="16" t="s">
        <v>6</v>
      </c>
      <c r="I200" s="16" t="s">
        <v>6</v>
      </c>
      <c r="J200" s="16" t="s">
        <v>6</v>
      </c>
      <c r="K200" s="16" t="s">
        <v>6</v>
      </c>
      <c r="L200" s="16" t="s">
        <v>6</v>
      </c>
      <c r="M200" s="16" t="s">
        <v>6</v>
      </c>
      <c r="N200" s="16" t="s">
        <v>6</v>
      </c>
      <c r="O200" s="16" t="s">
        <v>6</v>
      </c>
      <c r="P200" s="16" t="s">
        <v>6</v>
      </c>
      <c r="Q200" s="16" t="s">
        <v>6</v>
      </c>
      <c r="R200" s="16" t="s">
        <v>6</v>
      </c>
      <c r="S200" s="16" t="s">
        <v>6</v>
      </c>
      <c r="T200" s="16" t="s">
        <v>6</v>
      </c>
      <c r="U200" s="16" t="s">
        <v>6</v>
      </c>
      <c r="V200" s="16" t="s">
        <v>6</v>
      </c>
      <c r="W200" s="16" t="s">
        <v>6</v>
      </c>
      <c r="X200" s="53">
        <f>SUM(X196:X199)</f>
        <v>9351299.76</v>
      </c>
      <c r="Y200" s="16">
        <v>0</v>
      </c>
      <c r="Z200" s="16" t="s">
        <v>6</v>
      </c>
      <c r="AA200" s="16">
        <v>195600</v>
      </c>
      <c r="AB200" s="16">
        <v>0</v>
      </c>
      <c r="AC200" s="16">
        <v>43400</v>
      </c>
      <c r="AD200" s="16">
        <v>0</v>
      </c>
      <c r="AE200" s="53">
        <f>X200-AA200+AC200</f>
        <v>9199099.76</v>
      </c>
      <c r="AF200" s="16" t="s">
        <v>6</v>
      </c>
      <c r="AG200" s="21" t="s">
        <v>6</v>
      </c>
    </row>
    <row r="201" spans="1:33" ht="33.75" customHeight="1">
      <c r="A201" s="74" t="s">
        <v>84</v>
      </c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6"/>
    </row>
    <row r="202" spans="1:33" ht="99" customHeight="1">
      <c r="A202" s="17">
        <v>1</v>
      </c>
      <c r="B202" s="18" t="s">
        <v>60</v>
      </c>
      <c r="C202" s="18" t="s">
        <v>92</v>
      </c>
      <c r="D202" s="18" t="s">
        <v>92</v>
      </c>
      <c r="E202" s="18" t="s">
        <v>92</v>
      </c>
      <c r="F202" s="18" t="s">
        <v>92</v>
      </c>
      <c r="G202" s="18" t="s">
        <v>92</v>
      </c>
      <c r="H202" s="18" t="s">
        <v>92</v>
      </c>
      <c r="I202" s="18" t="s">
        <v>92</v>
      </c>
      <c r="J202" s="18" t="s">
        <v>92</v>
      </c>
      <c r="K202" s="18" t="s">
        <v>92</v>
      </c>
      <c r="L202" s="18" t="s">
        <v>92</v>
      </c>
      <c r="M202" s="18" t="s">
        <v>92</v>
      </c>
      <c r="N202" s="18" t="s">
        <v>92</v>
      </c>
      <c r="O202" s="18" t="s">
        <v>92</v>
      </c>
      <c r="P202" s="18" t="s">
        <v>92</v>
      </c>
      <c r="Q202" s="18" t="s">
        <v>50</v>
      </c>
      <c r="R202" s="18" t="s">
        <v>50</v>
      </c>
      <c r="S202" s="18" t="s">
        <v>50</v>
      </c>
      <c r="T202" s="18" t="s">
        <v>50</v>
      </c>
      <c r="U202" s="18" t="s">
        <v>92</v>
      </c>
      <c r="V202" s="19" t="s">
        <v>51</v>
      </c>
      <c r="W202" s="16">
        <v>0</v>
      </c>
      <c r="X202" s="16">
        <v>0</v>
      </c>
      <c r="Y202" s="16" t="s">
        <v>6</v>
      </c>
      <c r="Z202" s="16">
        <v>0</v>
      </c>
      <c r="AA202" s="20">
        <v>0</v>
      </c>
      <c r="AB202" s="16" t="s">
        <v>6</v>
      </c>
      <c r="AC202" s="16" t="s">
        <v>6</v>
      </c>
      <c r="AD202" s="16" t="s">
        <v>6</v>
      </c>
      <c r="AE202" s="16" t="s">
        <v>6</v>
      </c>
      <c r="AF202" s="16" t="s">
        <v>6</v>
      </c>
      <c r="AG202" s="17" t="s">
        <v>6</v>
      </c>
    </row>
    <row r="203" spans="1:33" ht="93.75">
      <c r="A203" s="17">
        <v>2</v>
      </c>
      <c r="B203" s="18" t="s">
        <v>61</v>
      </c>
      <c r="C203" s="51">
        <f>D203+H203</f>
        <v>36480.95</v>
      </c>
      <c r="D203" s="51">
        <f>SUM(E203:G203)</f>
        <v>34528.57</v>
      </c>
      <c r="E203" s="51">
        <v>32219.05</v>
      </c>
      <c r="F203" s="51">
        <v>2214.28</v>
      </c>
      <c r="G203" s="51">
        <v>95.24</v>
      </c>
      <c r="H203" s="51">
        <f>SUM(I203:P203)</f>
        <v>1952.3799999999997</v>
      </c>
      <c r="I203" s="51" t="s">
        <v>92</v>
      </c>
      <c r="J203" s="51">
        <v>76.19</v>
      </c>
      <c r="K203" s="51" t="s">
        <v>92</v>
      </c>
      <c r="L203" s="51">
        <v>342.86</v>
      </c>
      <c r="M203" s="51" t="s">
        <v>92</v>
      </c>
      <c r="N203" s="51">
        <v>1028.57</v>
      </c>
      <c r="O203" s="51">
        <v>42.86</v>
      </c>
      <c r="P203" s="51">
        <v>461.9</v>
      </c>
      <c r="Q203" s="18" t="s">
        <v>50</v>
      </c>
      <c r="R203" s="18" t="s">
        <v>50</v>
      </c>
      <c r="S203" s="18" t="s">
        <v>50</v>
      </c>
      <c r="T203" s="18" t="s">
        <v>50</v>
      </c>
      <c r="U203" s="51">
        <f>C203</f>
        <v>36480.95</v>
      </c>
      <c r="V203" s="19" t="s">
        <v>51</v>
      </c>
      <c r="W203" s="16">
        <v>21</v>
      </c>
      <c r="X203" s="53">
        <f>U203*W203</f>
        <v>766099.95</v>
      </c>
      <c r="Y203" s="16" t="s">
        <v>6</v>
      </c>
      <c r="Z203" s="16">
        <v>0</v>
      </c>
      <c r="AA203" s="20">
        <v>0</v>
      </c>
      <c r="AB203" s="16" t="s">
        <v>6</v>
      </c>
      <c r="AC203" s="16" t="s">
        <v>6</v>
      </c>
      <c r="AD203" s="16" t="s">
        <v>6</v>
      </c>
      <c r="AE203" s="16" t="s">
        <v>6</v>
      </c>
      <c r="AF203" s="16" t="s">
        <v>6</v>
      </c>
      <c r="AG203" s="21" t="s">
        <v>6</v>
      </c>
    </row>
    <row r="204" spans="1:33" ht="93.75">
      <c r="A204" s="17">
        <v>3</v>
      </c>
      <c r="B204" s="18" t="s">
        <v>62</v>
      </c>
      <c r="C204" s="51">
        <f>D204+H204</f>
        <v>44383.95</v>
      </c>
      <c r="D204" s="51">
        <f>SUM(E204:G204)</f>
        <v>42018.52</v>
      </c>
      <c r="E204" s="52">
        <v>39688.89</v>
      </c>
      <c r="F204" s="52">
        <v>2212.35</v>
      </c>
      <c r="G204" s="52">
        <v>117.28</v>
      </c>
      <c r="H204" s="51">
        <f>SUM(I204:P204)</f>
        <v>2365.43</v>
      </c>
      <c r="I204" s="52" t="s">
        <v>92</v>
      </c>
      <c r="J204" s="52">
        <v>90.12</v>
      </c>
      <c r="K204" s="52" t="s">
        <v>92</v>
      </c>
      <c r="L204" s="52">
        <v>414.82</v>
      </c>
      <c r="M204" s="52" t="s">
        <v>92</v>
      </c>
      <c r="N204" s="52">
        <v>1251.85</v>
      </c>
      <c r="O204" s="52">
        <v>50.62</v>
      </c>
      <c r="P204" s="52">
        <v>558.02</v>
      </c>
      <c r="Q204" s="45" t="s">
        <v>50</v>
      </c>
      <c r="R204" s="45" t="s">
        <v>50</v>
      </c>
      <c r="S204" s="45" t="s">
        <v>50</v>
      </c>
      <c r="T204" s="45" t="s">
        <v>50</v>
      </c>
      <c r="U204" s="51">
        <f>C204</f>
        <v>44383.95</v>
      </c>
      <c r="V204" s="20" t="s">
        <v>51</v>
      </c>
      <c r="W204" s="16">
        <v>81</v>
      </c>
      <c r="X204" s="53">
        <f>U204*W204</f>
        <v>3595099.9499999997</v>
      </c>
      <c r="Y204" s="16" t="s">
        <v>6</v>
      </c>
      <c r="Z204" s="16">
        <v>0</v>
      </c>
      <c r="AA204" s="20">
        <v>0</v>
      </c>
      <c r="AB204" s="16" t="s">
        <v>6</v>
      </c>
      <c r="AC204" s="16" t="s">
        <v>6</v>
      </c>
      <c r="AD204" s="16" t="s">
        <v>6</v>
      </c>
      <c r="AE204" s="16" t="s">
        <v>6</v>
      </c>
      <c r="AF204" s="16" t="s">
        <v>6</v>
      </c>
      <c r="AG204" s="21" t="s">
        <v>6</v>
      </c>
    </row>
    <row r="205" spans="1:33" ht="36.75" customHeight="1">
      <c r="A205" s="19"/>
      <c r="B205" s="22" t="s">
        <v>11</v>
      </c>
      <c r="C205" s="16" t="s">
        <v>6</v>
      </c>
      <c r="D205" s="16" t="s">
        <v>6</v>
      </c>
      <c r="E205" s="16" t="s">
        <v>6</v>
      </c>
      <c r="F205" s="16" t="s">
        <v>6</v>
      </c>
      <c r="G205" s="16" t="s">
        <v>6</v>
      </c>
      <c r="H205" s="16" t="s">
        <v>6</v>
      </c>
      <c r="I205" s="16" t="s">
        <v>6</v>
      </c>
      <c r="J205" s="16" t="s">
        <v>6</v>
      </c>
      <c r="K205" s="16" t="s">
        <v>6</v>
      </c>
      <c r="L205" s="16" t="s">
        <v>6</v>
      </c>
      <c r="M205" s="16" t="s">
        <v>6</v>
      </c>
      <c r="N205" s="16" t="s">
        <v>6</v>
      </c>
      <c r="O205" s="16" t="s">
        <v>6</v>
      </c>
      <c r="P205" s="16" t="s">
        <v>6</v>
      </c>
      <c r="Q205" s="16" t="s">
        <v>6</v>
      </c>
      <c r="R205" s="16" t="s">
        <v>6</v>
      </c>
      <c r="S205" s="16" t="s">
        <v>6</v>
      </c>
      <c r="T205" s="16" t="s">
        <v>6</v>
      </c>
      <c r="U205" s="16" t="s">
        <v>6</v>
      </c>
      <c r="V205" s="16" t="s">
        <v>6</v>
      </c>
      <c r="W205" s="16" t="s">
        <v>6</v>
      </c>
      <c r="X205" s="53">
        <f>SUM(X202:X204)</f>
        <v>4361199.899999999</v>
      </c>
      <c r="Y205" s="16">
        <v>0</v>
      </c>
      <c r="Z205" s="16" t="s">
        <v>6</v>
      </c>
      <c r="AA205" s="16">
        <v>0</v>
      </c>
      <c r="AB205" s="16">
        <v>0</v>
      </c>
      <c r="AC205" s="16">
        <v>1000</v>
      </c>
      <c r="AD205" s="16">
        <v>0</v>
      </c>
      <c r="AE205" s="53">
        <f>X205+AC205</f>
        <v>4362199.899999999</v>
      </c>
      <c r="AF205" s="16" t="s">
        <v>6</v>
      </c>
      <c r="AG205" s="21" t="s">
        <v>6</v>
      </c>
    </row>
    <row r="206" spans="1:33" ht="18.75">
      <c r="A206" s="19"/>
      <c r="B206" s="22" t="s">
        <v>12</v>
      </c>
      <c r="C206" s="16" t="s">
        <v>6</v>
      </c>
      <c r="D206" s="16" t="s">
        <v>6</v>
      </c>
      <c r="E206" s="16" t="s">
        <v>6</v>
      </c>
      <c r="F206" s="16" t="s">
        <v>6</v>
      </c>
      <c r="G206" s="16" t="s">
        <v>6</v>
      </c>
      <c r="H206" s="16" t="s">
        <v>6</v>
      </c>
      <c r="I206" s="16" t="s">
        <v>6</v>
      </c>
      <c r="J206" s="16" t="s">
        <v>6</v>
      </c>
      <c r="K206" s="16" t="s">
        <v>6</v>
      </c>
      <c r="L206" s="16" t="s">
        <v>6</v>
      </c>
      <c r="M206" s="16" t="s">
        <v>6</v>
      </c>
      <c r="N206" s="16" t="s">
        <v>6</v>
      </c>
      <c r="O206" s="16" t="s">
        <v>6</v>
      </c>
      <c r="P206" s="16" t="s">
        <v>6</v>
      </c>
      <c r="Q206" s="16" t="s">
        <v>6</v>
      </c>
      <c r="R206" s="16" t="s">
        <v>6</v>
      </c>
      <c r="S206" s="16" t="s">
        <v>6</v>
      </c>
      <c r="T206" s="16" t="s">
        <v>6</v>
      </c>
      <c r="U206" s="16" t="s">
        <v>6</v>
      </c>
      <c r="V206" s="16" t="s">
        <v>6</v>
      </c>
      <c r="W206" s="16" t="s">
        <v>6</v>
      </c>
      <c r="X206" s="16" t="s">
        <v>6</v>
      </c>
      <c r="Y206" s="16" t="s">
        <v>6</v>
      </c>
      <c r="Z206" s="16" t="s">
        <v>6</v>
      </c>
      <c r="AA206" s="16" t="s">
        <v>6</v>
      </c>
      <c r="AB206" s="16" t="s">
        <v>6</v>
      </c>
      <c r="AC206" s="16" t="s">
        <v>6</v>
      </c>
      <c r="AD206" s="16" t="s">
        <v>6</v>
      </c>
      <c r="AE206" s="53">
        <f>AE152+AE157+AE162+AE167+AE174+AE181+AE186+AE190+AE194+AE200+AE205</f>
        <v>218971499.96</v>
      </c>
      <c r="AF206" s="16">
        <v>1</v>
      </c>
      <c r="AG206" s="62">
        <f>AE206</f>
        <v>218971499.96</v>
      </c>
    </row>
    <row r="207" spans="2:6" ht="19.5">
      <c r="B207" s="7"/>
      <c r="C207" s="7"/>
      <c r="D207" s="7"/>
      <c r="E207" s="7"/>
      <c r="F207" s="7"/>
    </row>
    <row r="208" spans="2:6" ht="19.5">
      <c r="B208" s="15" t="s">
        <v>0</v>
      </c>
      <c r="C208" s="15" t="s">
        <v>43</v>
      </c>
      <c r="D208" s="7"/>
      <c r="E208" s="7"/>
      <c r="F208" s="7"/>
    </row>
    <row r="209" spans="2:6" ht="19.5">
      <c r="B209" s="15" t="s">
        <v>44</v>
      </c>
      <c r="C209" s="7"/>
      <c r="D209" s="7"/>
      <c r="E209" s="7"/>
      <c r="F209" s="7"/>
    </row>
  </sheetData>
  <sheetProtection/>
  <mergeCells count="154">
    <mergeCell ref="A175:AG175"/>
    <mergeCell ref="A182:AG182"/>
    <mergeCell ref="A187:AG187"/>
    <mergeCell ref="A191:AG191"/>
    <mergeCell ref="A195:AG195"/>
    <mergeCell ref="A201:AG201"/>
    <mergeCell ref="A123:AG123"/>
    <mergeCell ref="A127:AG127"/>
    <mergeCell ref="A133:AG133"/>
    <mergeCell ref="A153:AG153"/>
    <mergeCell ref="A158:AG158"/>
    <mergeCell ref="A163:AG163"/>
    <mergeCell ref="M145:M146"/>
    <mergeCell ref="N145:N146"/>
    <mergeCell ref="P145:P146"/>
    <mergeCell ref="S145:S146"/>
    <mergeCell ref="A85:AG85"/>
    <mergeCell ref="A90:AG90"/>
    <mergeCell ref="A95:AG95"/>
    <mergeCell ref="A107:AG107"/>
    <mergeCell ref="A114:AG114"/>
    <mergeCell ref="A119:AG119"/>
    <mergeCell ref="A73:AG73"/>
    <mergeCell ref="A72:AG72"/>
    <mergeCell ref="A49:AG49"/>
    <mergeCell ref="A44:AG44"/>
    <mergeCell ref="A37:AG37"/>
    <mergeCell ref="A148:AG148"/>
    <mergeCell ref="A141:AG141"/>
    <mergeCell ref="A140:AG140"/>
    <mergeCell ref="U143:U146"/>
    <mergeCell ref="L145:L146"/>
    <mergeCell ref="G145:G146"/>
    <mergeCell ref="I145:I146"/>
    <mergeCell ref="V143:W144"/>
    <mergeCell ref="D143:P143"/>
    <mergeCell ref="O145:O146"/>
    <mergeCell ref="D144:D146"/>
    <mergeCell ref="AF143:AF146"/>
    <mergeCell ref="E145:E146"/>
    <mergeCell ref="F145:F146"/>
    <mergeCell ref="J145:J146"/>
    <mergeCell ref="K145:K146"/>
    <mergeCell ref="S143:T144"/>
    <mergeCell ref="AD143:AD146"/>
    <mergeCell ref="E144:G144"/>
    <mergeCell ref="H144:H146"/>
    <mergeCell ref="W145:W146"/>
    <mergeCell ref="AG75:AG78"/>
    <mergeCell ref="AE75:AE78"/>
    <mergeCell ref="AF75:AF78"/>
    <mergeCell ref="Y75:Y78"/>
    <mergeCell ref="Z75:Z78"/>
    <mergeCell ref="A80:AG80"/>
    <mergeCell ref="D76:D78"/>
    <mergeCell ref="E76:G76"/>
    <mergeCell ref="AC75:AC78"/>
    <mergeCell ref="AD75:AD78"/>
    <mergeCell ref="AE143:AE146"/>
    <mergeCell ref="Q143:Q146"/>
    <mergeCell ref="I144:P144"/>
    <mergeCell ref="R143:R146"/>
    <mergeCell ref="T145:T146"/>
    <mergeCell ref="V145:V146"/>
    <mergeCell ref="AC143:AC146"/>
    <mergeCell ref="Z143:Z146"/>
    <mergeCell ref="AA143:AA146"/>
    <mergeCell ref="AB143:AB146"/>
    <mergeCell ref="AG143:AG146"/>
    <mergeCell ref="X143:X146"/>
    <mergeCell ref="Y143:Y146"/>
    <mergeCell ref="I77:I78"/>
    <mergeCell ref="J77:J78"/>
    <mergeCell ref="V77:V78"/>
    <mergeCell ref="W77:W78"/>
    <mergeCell ref="P77:P78"/>
    <mergeCell ref="AA75:AA78"/>
    <mergeCell ref="AB75:AB78"/>
    <mergeCell ref="S75:T76"/>
    <mergeCell ref="U75:U78"/>
    <mergeCell ref="L77:L78"/>
    <mergeCell ref="M77:M78"/>
    <mergeCell ref="O77:O78"/>
    <mergeCell ref="S77:S78"/>
    <mergeCell ref="T77:T78"/>
    <mergeCell ref="V75:W76"/>
    <mergeCell ref="D75:P75"/>
    <mergeCell ref="Q75:Q78"/>
    <mergeCell ref="R75:R78"/>
    <mergeCell ref="K77:K78"/>
    <mergeCell ref="N77:N78"/>
    <mergeCell ref="I76:P76"/>
    <mergeCell ref="H76:H78"/>
    <mergeCell ref="E77:E78"/>
    <mergeCell ref="F77:F78"/>
    <mergeCell ref="G77:G78"/>
    <mergeCell ref="A15:AG15"/>
    <mergeCell ref="Y5:Y8"/>
    <mergeCell ref="X5:X8"/>
    <mergeCell ref="AA5:AA8"/>
    <mergeCell ref="A10:AG10"/>
    <mergeCell ref="V5:W6"/>
    <mergeCell ref="D6:D8"/>
    <mergeCell ref="Q5:Q8"/>
    <mergeCell ref="T7:T8"/>
    <mergeCell ref="C5:C8"/>
    <mergeCell ref="A3:AG3"/>
    <mergeCell ref="Z5:Z8"/>
    <mergeCell ref="P7:P8"/>
    <mergeCell ref="I6:P6"/>
    <mergeCell ref="D5:P5"/>
    <mergeCell ref="S7:S8"/>
    <mergeCell ref="W7:W8"/>
    <mergeCell ref="S5:T6"/>
    <mergeCell ref="E7:E8"/>
    <mergeCell ref="AF1:AG1"/>
    <mergeCell ref="A2:AG2"/>
    <mergeCell ref="A5:A8"/>
    <mergeCell ref="B5:B8"/>
    <mergeCell ref="V7:V8"/>
    <mergeCell ref="K7:K8"/>
    <mergeCell ref="AD5:AD8"/>
    <mergeCell ref="E6:G6"/>
    <mergeCell ref="AE5:AE8"/>
    <mergeCell ref="AC5:AC8"/>
    <mergeCell ref="AF5:AF8"/>
    <mergeCell ref="O7:O8"/>
    <mergeCell ref="H6:H8"/>
    <mergeCell ref="F7:F8"/>
    <mergeCell ref="R5:R8"/>
    <mergeCell ref="L7:L8"/>
    <mergeCell ref="G7:G8"/>
    <mergeCell ref="M7:M8"/>
    <mergeCell ref="N7:N8"/>
    <mergeCell ref="AG5:AG8"/>
    <mergeCell ref="A20:AG20"/>
    <mergeCell ref="A25:AG25"/>
    <mergeCell ref="A30:AG30"/>
    <mergeCell ref="A53:AG53"/>
    <mergeCell ref="A57:AG57"/>
    <mergeCell ref="U5:U8"/>
    <mergeCell ref="I7:I8"/>
    <mergeCell ref="J7:J8"/>
    <mergeCell ref="AB5:AB8"/>
    <mergeCell ref="A143:A146"/>
    <mergeCell ref="B143:B146"/>
    <mergeCell ref="C143:C146"/>
    <mergeCell ref="A168:AG168"/>
    <mergeCell ref="A63:AG63"/>
    <mergeCell ref="A100:AG100"/>
    <mergeCell ref="X75:X78"/>
    <mergeCell ref="A75:A78"/>
    <mergeCell ref="B75:B78"/>
    <mergeCell ref="C75:C78"/>
  </mergeCells>
  <printOptions/>
  <pageMargins left="0.7874015748031497" right="0" top="0.31496062992125984" bottom="0" header="0" footer="0"/>
  <pageSetup fitToWidth="2" horizontalDpi="600" verticalDpi="600" orientation="landscape" paperSize="8" scale="29" r:id="rId1"/>
  <colBreaks count="1" manualBreakCount="1">
    <brk id="17" max="2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9">
      <selection activeCell="L2" sqref="L2"/>
    </sheetView>
  </sheetViews>
  <sheetFormatPr defaultColWidth="9.00390625" defaultRowHeight="12.75"/>
  <cols>
    <col min="1" max="1" width="23.75390625" style="0" customWidth="1"/>
    <col min="2" max="2" width="10.375" style="0" bestFit="1" customWidth="1"/>
    <col min="3" max="3" width="9.25390625" style="0" bestFit="1" customWidth="1"/>
    <col min="4" max="4" width="11.75390625" style="0" customWidth="1"/>
    <col min="5" max="5" width="10.25390625" style="0" customWidth="1"/>
    <col min="6" max="6" width="12.00390625" style="0" customWidth="1"/>
    <col min="7" max="7" width="9.375" style="0" bestFit="1" customWidth="1"/>
    <col min="8" max="8" width="9.75390625" style="0" bestFit="1" customWidth="1"/>
    <col min="9" max="10" width="9.625" style="0" bestFit="1" customWidth="1"/>
    <col min="11" max="12" width="9.25390625" style="0" bestFit="1" customWidth="1"/>
  </cols>
  <sheetData>
    <row r="1" spans="4:10" ht="12.75">
      <c r="D1" s="44"/>
      <c r="E1" s="44"/>
      <c r="F1" s="44"/>
      <c r="J1" t="s">
        <v>76</v>
      </c>
    </row>
    <row r="3" spans="1:12" ht="50.25" customHeight="1">
      <c r="A3" s="46" t="s">
        <v>55</v>
      </c>
      <c r="B3" s="37" t="s">
        <v>59</v>
      </c>
      <c r="C3" s="37" t="s">
        <v>63</v>
      </c>
      <c r="D3" s="37" t="s">
        <v>64</v>
      </c>
      <c r="E3" s="37" t="s">
        <v>66</v>
      </c>
      <c r="F3" s="37" t="s">
        <v>65</v>
      </c>
      <c r="G3" s="37" t="s">
        <v>77</v>
      </c>
      <c r="H3" s="37" t="s">
        <v>70</v>
      </c>
      <c r="I3" s="37" t="s">
        <v>72</v>
      </c>
      <c r="J3" s="37" t="s">
        <v>78</v>
      </c>
      <c r="K3" s="37" t="s">
        <v>79</v>
      </c>
      <c r="L3" s="37" t="s">
        <v>80</v>
      </c>
    </row>
    <row r="4" spans="1:12" ht="12" customHeight="1">
      <c r="A4" s="113" t="s">
        <v>453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5"/>
    </row>
    <row r="5" spans="1:12" ht="12.75" customHeight="1">
      <c r="A5" s="116" t="s">
        <v>57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ht="12.75">
      <c r="A6" s="38" t="s">
        <v>56</v>
      </c>
      <c r="B6" s="36"/>
      <c r="C6" s="39"/>
      <c r="D6" s="40"/>
      <c r="E6" s="39">
        <v>40</v>
      </c>
      <c r="F6" s="39"/>
      <c r="G6" s="41"/>
      <c r="H6" s="41">
        <v>18</v>
      </c>
      <c r="I6" s="41"/>
      <c r="J6" s="41"/>
      <c r="K6" s="41">
        <v>23</v>
      </c>
      <c r="L6" s="41"/>
    </row>
    <row r="7" spans="1:12" ht="39" customHeight="1">
      <c r="A7" s="33" t="s">
        <v>52</v>
      </c>
      <c r="B7" s="30"/>
      <c r="C7" s="30"/>
      <c r="D7" s="30"/>
      <c r="E7" s="32">
        <v>27107.5</v>
      </c>
      <c r="F7" s="32"/>
      <c r="G7" s="32"/>
      <c r="H7" s="32">
        <v>23427.78</v>
      </c>
      <c r="I7" s="32"/>
      <c r="J7" s="32"/>
      <c r="K7" s="32">
        <v>21156.52</v>
      </c>
      <c r="L7" s="30"/>
    </row>
    <row r="8" spans="1:12" ht="13.5" customHeight="1">
      <c r="A8" s="117" t="s">
        <v>54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2" ht="16.5" customHeight="1">
      <c r="A9" s="29" t="s">
        <v>56</v>
      </c>
      <c r="B9" s="30"/>
      <c r="C9" s="31"/>
      <c r="D9" s="32"/>
      <c r="E9" s="31">
        <v>7947</v>
      </c>
      <c r="F9" s="31"/>
      <c r="G9" s="35"/>
      <c r="H9" s="35">
        <v>2718</v>
      </c>
      <c r="I9" s="35"/>
      <c r="J9" s="35"/>
      <c r="K9" s="35">
        <v>4347</v>
      </c>
      <c r="L9" s="35"/>
    </row>
    <row r="10" spans="1:12" ht="38.25">
      <c r="A10" s="33" t="s">
        <v>52</v>
      </c>
      <c r="B10" s="33"/>
      <c r="C10" s="31"/>
      <c r="D10" s="31"/>
      <c r="E10" s="32">
        <v>271.5</v>
      </c>
      <c r="F10" s="32"/>
      <c r="G10" s="47"/>
      <c r="H10" s="47">
        <v>280.8</v>
      </c>
      <c r="I10" s="47"/>
      <c r="J10" s="47"/>
      <c r="K10" s="47">
        <v>255.97</v>
      </c>
      <c r="L10" s="34"/>
    </row>
    <row r="11" spans="1:12" ht="12.75">
      <c r="A11" s="119" t="s">
        <v>73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12" spans="1:12" ht="12.75">
      <c r="A12" s="29" t="s">
        <v>56</v>
      </c>
      <c r="B12" s="33">
        <v>465</v>
      </c>
      <c r="C12" s="31">
        <v>317</v>
      </c>
      <c r="D12" s="31">
        <v>68</v>
      </c>
      <c r="E12" s="31">
        <v>243</v>
      </c>
      <c r="F12" s="31">
        <v>70</v>
      </c>
      <c r="G12" s="34">
        <v>63</v>
      </c>
      <c r="H12" s="34">
        <v>28</v>
      </c>
      <c r="I12" s="34">
        <v>47</v>
      </c>
      <c r="J12" s="34">
        <v>29</v>
      </c>
      <c r="K12" s="34">
        <v>45</v>
      </c>
      <c r="L12" s="34"/>
    </row>
    <row r="13" spans="1:12" ht="38.25">
      <c r="A13" s="33" t="s">
        <v>52</v>
      </c>
      <c r="B13" s="48">
        <v>33854.41</v>
      </c>
      <c r="C13" s="32">
        <v>36657.73</v>
      </c>
      <c r="D13" s="32">
        <v>80732.35</v>
      </c>
      <c r="E13" s="32">
        <v>57362.96</v>
      </c>
      <c r="F13" s="32">
        <v>57264.29</v>
      </c>
      <c r="G13" s="47">
        <v>110388.89</v>
      </c>
      <c r="H13" s="47">
        <v>102085.71</v>
      </c>
      <c r="I13" s="47">
        <v>73059.57</v>
      </c>
      <c r="J13" s="47">
        <v>107837.93</v>
      </c>
      <c r="K13" s="47">
        <v>59795.56</v>
      </c>
      <c r="L13" s="47"/>
    </row>
    <row r="14" spans="1:12" ht="12.75">
      <c r="A14" s="119" t="s">
        <v>74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</row>
    <row r="15" spans="1:12" ht="12.75">
      <c r="A15" s="29" t="s">
        <v>56</v>
      </c>
      <c r="B15" s="33">
        <v>432</v>
      </c>
      <c r="C15" s="31">
        <v>382</v>
      </c>
      <c r="D15" s="31">
        <v>65</v>
      </c>
      <c r="E15" s="31">
        <v>243</v>
      </c>
      <c r="F15" s="31">
        <v>113</v>
      </c>
      <c r="G15" s="34">
        <v>78</v>
      </c>
      <c r="H15" s="34">
        <v>43</v>
      </c>
      <c r="I15" s="34">
        <v>53</v>
      </c>
      <c r="J15" s="34">
        <v>45</v>
      </c>
      <c r="K15" s="34">
        <v>58</v>
      </c>
      <c r="L15" s="34">
        <v>21</v>
      </c>
    </row>
    <row r="16" spans="1:12" ht="38.25">
      <c r="A16" s="33" t="s">
        <v>52</v>
      </c>
      <c r="B16" s="48">
        <v>46100.93</v>
      </c>
      <c r="C16" s="32">
        <v>55179.84</v>
      </c>
      <c r="D16" s="32">
        <v>76816.92</v>
      </c>
      <c r="E16" s="32">
        <v>81800.82</v>
      </c>
      <c r="F16" s="32">
        <v>87355.75</v>
      </c>
      <c r="G16" s="47">
        <v>92914.1</v>
      </c>
      <c r="H16" s="47">
        <v>110372.09</v>
      </c>
      <c r="I16" s="47">
        <v>108401.89</v>
      </c>
      <c r="J16" s="47">
        <v>111706.67</v>
      </c>
      <c r="K16" s="47">
        <v>80124.14</v>
      </c>
      <c r="L16" s="47">
        <v>34571.43</v>
      </c>
    </row>
    <row r="17" spans="1:12" ht="12.75">
      <c r="A17" s="119" t="s">
        <v>75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</row>
    <row r="18" spans="1:12" ht="12.75">
      <c r="A18" s="29" t="s">
        <v>56</v>
      </c>
      <c r="B18" s="33">
        <v>58</v>
      </c>
      <c r="C18" s="31">
        <v>101</v>
      </c>
      <c r="D18" s="31">
        <v>9</v>
      </c>
      <c r="E18" s="31">
        <v>20</v>
      </c>
      <c r="F18" s="31">
        <v>16</v>
      </c>
      <c r="G18" s="34">
        <v>10</v>
      </c>
      <c r="H18" s="34">
        <v>6</v>
      </c>
      <c r="I18" s="63" t="s">
        <v>82</v>
      </c>
      <c r="J18" s="63" t="s">
        <v>82</v>
      </c>
      <c r="K18" s="63" t="s">
        <v>82</v>
      </c>
      <c r="L18" s="34">
        <v>81</v>
      </c>
    </row>
    <row r="19" spans="1:12" ht="38.25">
      <c r="A19" s="33" t="s">
        <v>52</v>
      </c>
      <c r="B19" s="33">
        <v>52739.65</v>
      </c>
      <c r="C19" s="32">
        <v>79867.33</v>
      </c>
      <c r="D19" s="32">
        <v>186155.55</v>
      </c>
      <c r="E19" s="32">
        <v>131040</v>
      </c>
      <c r="F19" s="32">
        <v>140400</v>
      </c>
      <c r="G19" s="47">
        <v>191490</v>
      </c>
      <c r="H19" s="47">
        <v>307533.33</v>
      </c>
      <c r="I19" s="49" t="s">
        <v>82</v>
      </c>
      <c r="J19" s="49" t="s">
        <v>82</v>
      </c>
      <c r="K19" s="49" t="s">
        <v>82</v>
      </c>
      <c r="L19" s="47">
        <v>42032.1</v>
      </c>
    </row>
    <row r="20" spans="1:12" ht="38.25">
      <c r="A20" s="33" t="s">
        <v>81</v>
      </c>
      <c r="B20" s="42">
        <v>39646800</v>
      </c>
      <c r="C20" s="42">
        <v>40765800</v>
      </c>
      <c r="D20" s="42">
        <v>12158300</v>
      </c>
      <c r="E20" s="42">
        <v>39679500</v>
      </c>
      <c r="F20" s="42">
        <v>16126100</v>
      </c>
      <c r="G20" s="43">
        <v>16116700</v>
      </c>
      <c r="H20" s="43">
        <v>10634500</v>
      </c>
      <c r="I20" s="43">
        <v>9179100</v>
      </c>
      <c r="J20" s="43">
        <v>8154100</v>
      </c>
      <c r="K20" s="43">
        <v>8937300</v>
      </c>
      <c r="L20" s="43">
        <v>4130600</v>
      </c>
    </row>
    <row r="21" spans="1:12" ht="76.5">
      <c r="A21" s="33" t="s">
        <v>478</v>
      </c>
      <c r="B21" s="42"/>
      <c r="C21" s="42"/>
      <c r="D21" s="42"/>
      <c r="E21" s="42">
        <v>357600</v>
      </c>
      <c r="F21" s="42"/>
      <c r="G21" s="43"/>
      <c r="H21" s="43">
        <v>122300</v>
      </c>
      <c r="I21" s="43"/>
      <c r="J21" s="43"/>
      <c r="K21" s="43">
        <v>195600</v>
      </c>
      <c r="L21" s="43"/>
    </row>
    <row r="22" spans="1:12" ht="37.5" customHeight="1">
      <c r="A22" s="30" t="s">
        <v>58</v>
      </c>
      <c r="B22" s="42">
        <f>633500+3000</f>
        <v>636500</v>
      </c>
      <c r="C22" s="42">
        <f>549700+2000</f>
        <v>551700</v>
      </c>
      <c r="D22" s="42">
        <f>81700+2300</f>
        <v>84000</v>
      </c>
      <c r="E22" s="42">
        <f>103600+6500</f>
        <v>110100</v>
      </c>
      <c r="F22" s="42">
        <f>935000+2300</f>
        <v>937300</v>
      </c>
      <c r="G22" s="43">
        <f>68400+1300</f>
        <v>69700</v>
      </c>
      <c r="H22" s="43">
        <f>131200+1500</f>
        <v>132700</v>
      </c>
      <c r="I22" s="43">
        <f>13100+1600</f>
        <v>14700</v>
      </c>
      <c r="J22" s="43">
        <f>40000+1700</f>
        <v>41700</v>
      </c>
      <c r="K22" s="43">
        <f>41900+1500</f>
        <v>43400</v>
      </c>
      <c r="L22" s="43">
        <v>1000</v>
      </c>
    </row>
    <row r="23" spans="1:12" ht="54.75" customHeight="1">
      <c r="A23" s="30" t="s">
        <v>53</v>
      </c>
      <c r="B23" s="30">
        <f>B20-B21+B22</f>
        <v>40283300</v>
      </c>
      <c r="C23" s="30">
        <f aca="true" t="shared" si="0" ref="C23:L23">C20-C21+C22</f>
        <v>41317500</v>
      </c>
      <c r="D23" s="30">
        <f t="shared" si="0"/>
        <v>12242300</v>
      </c>
      <c r="E23" s="30">
        <f t="shared" si="0"/>
        <v>39432000</v>
      </c>
      <c r="F23" s="30">
        <f t="shared" si="0"/>
        <v>17063400</v>
      </c>
      <c r="G23" s="30">
        <f t="shared" si="0"/>
        <v>16186400</v>
      </c>
      <c r="H23" s="30">
        <f t="shared" si="0"/>
        <v>10644900</v>
      </c>
      <c r="I23" s="30">
        <f t="shared" si="0"/>
        <v>9193800</v>
      </c>
      <c r="J23" s="30">
        <f t="shared" si="0"/>
        <v>8195800</v>
      </c>
      <c r="K23" s="30">
        <f t="shared" si="0"/>
        <v>8785100</v>
      </c>
      <c r="L23" s="30">
        <f t="shared" si="0"/>
        <v>4131600</v>
      </c>
    </row>
    <row r="24" spans="1:12" ht="12.75">
      <c r="A24" s="113" t="s">
        <v>479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5"/>
    </row>
    <row r="25" spans="1:12" ht="12.75">
      <c r="A25" s="116" t="s">
        <v>57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</row>
    <row r="26" spans="1:12" ht="12.75">
      <c r="A26" s="38" t="s">
        <v>56</v>
      </c>
      <c r="B26" s="36"/>
      <c r="C26" s="39"/>
      <c r="D26" s="40"/>
      <c r="E26" s="39">
        <v>40</v>
      </c>
      <c r="F26" s="39"/>
      <c r="G26" s="41"/>
      <c r="H26" s="41">
        <v>18</v>
      </c>
      <c r="I26" s="41"/>
      <c r="J26" s="41"/>
      <c r="K26" s="41">
        <v>23</v>
      </c>
      <c r="L26" s="41"/>
    </row>
    <row r="27" spans="1:12" ht="38.25">
      <c r="A27" s="33" t="s">
        <v>52</v>
      </c>
      <c r="B27" s="30"/>
      <c r="C27" s="30"/>
      <c r="D27" s="30"/>
      <c r="E27" s="32">
        <v>27517.5</v>
      </c>
      <c r="F27" s="32"/>
      <c r="G27" s="32"/>
      <c r="H27" s="32">
        <v>23744.44</v>
      </c>
      <c r="I27" s="32"/>
      <c r="J27" s="32"/>
      <c r="K27" s="32">
        <v>21426.09</v>
      </c>
      <c r="L27" s="30"/>
    </row>
    <row r="28" spans="1:12" ht="12.75">
      <c r="A28" s="117" t="s">
        <v>54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</row>
    <row r="29" spans="1:12" ht="12.75">
      <c r="A29" s="29" t="s">
        <v>56</v>
      </c>
      <c r="B29" s="30"/>
      <c r="C29" s="31"/>
      <c r="D29" s="32"/>
      <c r="E29" s="31">
        <v>7947</v>
      </c>
      <c r="F29" s="31"/>
      <c r="G29" s="35"/>
      <c r="H29" s="35">
        <v>2718</v>
      </c>
      <c r="I29" s="35"/>
      <c r="J29" s="35"/>
      <c r="K29" s="35">
        <v>4347</v>
      </c>
      <c r="L29" s="35"/>
    </row>
    <row r="30" spans="1:12" ht="38.25">
      <c r="A30" s="33" t="s">
        <v>52</v>
      </c>
      <c r="B30" s="33"/>
      <c r="C30" s="31"/>
      <c r="D30" s="31"/>
      <c r="E30" s="32">
        <v>272.05</v>
      </c>
      <c r="F30" s="32"/>
      <c r="G30" s="47"/>
      <c r="H30" s="47">
        <v>281.09</v>
      </c>
      <c r="I30" s="47"/>
      <c r="J30" s="47"/>
      <c r="K30" s="47">
        <v>256.03</v>
      </c>
      <c r="L30" s="34"/>
    </row>
    <row r="31" spans="1:12" ht="12.75">
      <c r="A31" s="119" t="s">
        <v>73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</row>
    <row r="32" spans="1:12" ht="12.75">
      <c r="A32" s="29" t="s">
        <v>56</v>
      </c>
      <c r="B32" s="33">
        <v>465</v>
      </c>
      <c r="C32" s="31">
        <v>317</v>
      </c>
      <c r="D32" s="31">
        <v>68</v>
      </c>
      <c r="E32" s="31">
        <v>243</v>
      </c>
      <c r="F32" s="31">
        <v>70</v>
      </c>
      <c r="G32" s="34">
        <v>63</v>
      </c>
      <c r="H32" s="34">
        <v>28</v>
      </c>
      <c r="I32" s="34">
        <v>47</v>
      </c>
      <c r="J32" s="34">
        <v>29</v>
      </c>
      <c r="K32" s="34">
        <v>45</v>
      </c>
      <c r="L32" s="34"/>
    </row>
    <row r="33" spans="1:12" ht="38.25">
      <c r="A33" s="33" t="s">
        <v>52</v>
      </c>
      <c r="B33" s="48">
        <v>36432.9</v>
      </c>
      <c r="C33" s="32">
        <v>37272.55</v>
      </c>
      <c r="D33" s="32">
        <v>82097.06</v>
      </c>
      <c r="E33" s="32">
        <v>58165.43</v>
      </c>
      <c r="F33" s="32">
        <v>58080</v>
      </c>
      <c r="G33" s="47">
        <v>111723.81</v>
      </c>
      <c r="H33" s="47">
        <v>103410.71</v>
      </c>
      <c r="I33" s="47">
        <v>74195.74</v>
      </c>
      <c r="J33" s="47">
        <v>109396.55</v>
      </c>
      <c r="K33" s="47">
        <v>60513.33</v>
      </c>
      <c r="L33" s="47"/>
    </row>
    <row r="34" spans="1:12" ht="12.75">
      <c r="A34" s="119" t="s">
        <v>74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</row>
    <row r="35" spans="1:12" ht="12.75">
      <c r="A35" s="29" t="s">
        <v>56</v>
      </c>
      <c r="B35" s="33">
        <v>432</v>
      </c>
      <c r="C35" s="31">
        <v>382</v>
      </c>
      <c r="D35" s="31">
        <v>65</v>
      </c>
      <c r="E35" s="31">
        <v>243</v>
      </c>
      <c r="F35" s="31">
        <v>113</v>
      </c>
      <c r="G35" s="34">
        <v>78</v>
      </c>
      <c r="H35" s="34">
        <v>43</v>
      </c>
      <c r="I35" s="34">
        <v>53</v>
      </c>
      <c r="J35" s="34">
        <v>45</v>
      </c>
      <c r="K35" s="34">
        <v>58</v>
      </c>
      <c r="L35" s="34">
        <v>21</v>
      </c>
    </row>
    <row r="36" spans="1:12" ht="38.25">
      <c r="A36" s="33" t="s">
        <v>52</v>
      </c>
      <c r="B36" s="48">
        <v>46878.94</v>
      </c>
      <c r="C36" s="32">
        <v>56060.21</v>
      </c>
      <c r="D36" s="32">
        <v>78109.23</v>
      </c>
      <c r="E36" s="32">
        <v>82965.02</v>
      </c>
      <c r="F36" s="32">
        <v>88630.97</v>
      </c>
      <c r="G36" s="47">
        <v>94020.51</v>
      </c>
      <c r="H36" s="47">
        <v>111793.02</v>
      </c>
      <c r="I36" s="47">
        <v>110128.3</v>
      </c>
      <c r="J36" s="47">
        <v>113328.89</v>
      </c>
      <c r="K36" s="47">
        <v>81096.55</v>
      </c>
      <c r="L36" s="47">
        <v>34961.9</v>
      </c>
    </row>
    <row r="37" spans="1:12" ht="12.75">
      <c r="A37" s="119" t="s">
        <v>75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</row>
    <row r="38" spans="1:12" ht="12.75">
      <c r="A38" s="29" t="s">
        <v>56</v>
      </c>
      <c r="B38" s="33">
        <v>58</v>
      </c>
      <c r="C38" s="31">
        <v>101</v>
      </c>
      <c r="D38" s="31">
        <v>9</v>
      </c>
      <c r="E38" s="31">
        <v>20</v>
      </c>
      <c r="F38" s="31">
        <v>16</v>
      </c>
      <c r="G38" s="34">
        <v>10</v>
      </c>
      <c r="H38" s="34">
        <v>6</v>
      </c>
      <c r="I38" s="63" t="s">
        <v>82</v>
      </c>
      <c r="J38" s="63" t="s">
        <v>82</v>
      </c>
      <c r="K38" s="63" t="s">
        <v>82</v>
      </c>
      <c r="L38" s="34">
        <v>81</v>
      </c>
    </row>
    <row r="39" spans="1:12" ht="38.25">
      <c r="A39" s="33" t="s">
        <v>52</v>
      </c>
      <c r="B39" s="33">
        <v>53622.41</v>
      </c>
      <c r="C39" s="32">
        <v>81098.02</v>
      </c>
      <c r="D39" s="32">
        <v>189344.44</v>
      </c>
      <c r="E39" s="32">
        <v>132935</v>
      </c>
      <c r="F39" s="32">
        <v>142493.75</v>
      </c>
      <c r="G39" s="47">
        <v>193880</v>
      </c>
      <c r="H39" s="47">
        <v>311600</v>
      </c>
      <c r="I39" s="49" t="s">
        <v>82</v>
      </c>
      <c r="J39" s="49" t="s">
        <v>82</v>
      </c>
      <c r="K39" s="49" t="s">
        <v>82</v>
      </c>
      <c r="L39" s="47">
        <v>42522.22</v>
      </c>
    </row>
    <row r="40" spans="1:12" ht="38.25">
      <c r="A40" s="33" t="s">
        <v>81</v>
      </c>
      <c r="B40" s="42">
        <v>40303100</v>
      </c>
      <c r="C40" s="42">
        <v>41421300</v>
      </c>
      <c r="D40" s="42">
        <v>12363800</v>
      </c>
      <c r="E40" s="42">
        <v>40216100</v>
      </c>
      <c r="F40" s="42">
        <v>16360800</v>
      </c>
      <c r="G40" s="43">
        <v>16311000</v>
      </c>
      <c r="H40" s="43">
        <v>10763600</v>
      </c>
      <c r="I40" s="43">
        <v>9324000</v>
      </c>
      <c r="J40" s="43">
        <v>8272300</v>
      </c>
      <c r="K40" s="43">
        <v>9032500</v>
      </c>
      <c r="L40" s="43">
        <v>4178500</v>
      </c>
    </row>
    <row r="41" spans="1:12" ht="76.5">
      <c r="A41" s="33" t="s">
        <v>478</v>
      </c>
      <c r="B41" s="42"/>
      <c r="C41" s="42"/>
      <c r="D41" s="42"/>
      <c r="E41" s="42">
        <v>357600</v>
      </c>
      <c r="F41" s="42"/>
      <c r="G41" s="43"/>
      <c r="H41" s="43">
        <v>122300</v>
      </c>
      <c r="I41" s="43"/>
      <c r="J41" s="43"/>
      <c r="K41" s="43">
        <v>195600</v>
      </c>
      <c r="L41" s="43"/>
    </row>
    <row r="42" spans="1:12" ht="36">
      <c r="A42" s="30" t="s">
        <v>58</v>
      </c>
      <c r="B42" s="42">
        <f>633500+3000</f>
        <v>636500</v>
      </c>
      <c r="C42" s="42">
        <f>549700+2000</f>
        <v>551700</v>
      </c>
      <c r="D42" s="42">
        <f>81700+2300</f>
        <v>84000</v>
      </c>
      <c r="E42" s="42">
        <f>103600+6500</f>
        <v>110100</v>
      </c>
      <c r="F42" s="42">
        <f>935000+2300</f>
        <v>937300</v>
      </c>
      <c r="G42" s="43">
        <f>68400+1300</f>
        <v>69700</v>
      </c>
      <c r="H42" s="43">
        <f>131200+1500</f>
        <v>132700</v>
      </c>
      <c r="I42" s="43">
        <f>13100+1600</f>
        <v>14700</v>
      </c>
      <c r="J42" s="43">
        <f>40000+1700</f>
        <v>41700</v>
      </c>
      <c r="K42" s="43">
        <f>41900+1500</f>
        <v>43400</v>
      </c>
      <c r="L42" s="43">
        <v>1000</v>
      </c>
    </row>
    <row r="43" spans="1:12" ht="48">
      <c r="A43" s="30" t="s">
        <v>53</v>
      </c>
      <c r="B43" s="30">
        <f aca="true" t="shared" si="1" ref="B43:L43">B40-B41+B42</f>
        <v>40939600</v>
      </c>
      <c r="C43" s="30">
        <f t="shared" si="1"/>
        <v>41973000</v>
      </c>
      <c r="D43" s="30">
        <f t="shared" si="1"/>
        <v>12447800</v>
      </c>
      <c r="E43" s="30">
        <f t="shared" si="1"/>
        <v>39968600</v>
      </c>
      <c r="F43" s="30">
        <f t="shared" si="1"/>
        <v>17298100</v>
      </c>
      <c r="G43" s="30">
        <f t="shared" si="1"/>
        <v>16380700</v>
      </c>
      <c r="H43" s="30">
        <f t="shared" si="1"/>
        <v>10774000</v>
      </c>
      <c r="I43" s="30">
        <f t="shared" si="1"/>
        <v>9338700</v>
      </c>
      <c r="J43" s="30">
        <f t="shared" si="1"/>
        <v>8314000</v>
      </c>
      <c r="K43" s="30">
        <f t="shared" si="1"/>
        <v>8880300</v>
      </c>
      <c r="L43" s="30">
        <f t="shared" si="1"/>
        <v>4179500</v>
      </c>
    </row>
    <row r="44" spans="1:12" ht="12.75">
      <c r="A44" s="113" t="s">
        <v>480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5"/>
    </row>
    <row r="45" spans="1:12" ht="12.75">
      <c r="A45" s="116" t="s">
        <v>57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</row>
    <row r="46" spans="1:12" ht="12.75">
      <c r="A46" s="38" t="s">
        <v>56</v>
      </c>
      <c r="B46" s="36"/>
      <c r="C46" s="39"/>
      <c r="D46" s="40"/>
      <c r="E46" s="39">
        <v>40</v>
      </c>
      <c r="F46" s="39"/>
      <c r="G46" s="41"/>
      <c r="H46" s="41">
        <v>18</v>
      </c>
      <c r="I46" s="41"/>
      <c r="J46" s="41"/>
      <c r="K46" s="41">
        <v>23</v>
      </c>
      <c r="L46" s="41"/>
    </row>
    <row r="47" spans="1:12" ht="38.25">
      <c r="A47" s="33" t="s">
        <v>52</v>
      </c>
      <c r="B47" s="30"/>
      <c r="C47" s="30"/>
      <c r="D47" s="30"/>
      <c r="E47" s="32">
        <v>28730</v>
      </c>
      <c r="F47" s="32"/>
      <c r="G47" s="32"/>
      <c r="H47" s="32">
        <v>24694.45</v>
      </c>
      <c r="I47" s="32"/>
      <c r="J47" s="32"/>
      <c r="K47" s="32">
        <v>22304.35</v>
      </c>
      <c r="L47" s="30"/>
    </row>
    <row r="48" spans="1:12" ht="12.75">
      <c r="A48" s="117" t="s">
        <v>54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ht="12.75">
      <c r="A49" s="29" t="s">
        <v>56</v>
      </c>
      <c r="B49" s="30"/>
      <c r="C49" s="31"/>
      <c r="D49" s="32"/>
      <c r="E49" s="31">
        <v>7947</v>
      </c>
      <c r="F49" s="31"/>
      <c r="G49" s="35"/>
      <c r="H49" s="35">
        <v>2718</v>
      </c>
      <c r="I49" s="35"/>
      <c r="J49" s="35"/>
      <c r="K49" s="35">
        <v>4347</v>
      </c>
      <c r="L49" s="35"/>
    </row>
    <row r="50" spans="1:12" ht="38.25">
      <c r="A50" s="33" t="s">
        <v>52</v>
      </c>
      <c r="B50" s="33"/>
      <c r="C50" s="31"/>
      <c r="D50" s="31"/>
      <c r="E50" s="32">
        <v>275.21</v>
      </c>
      <c r="F50" s="32"/>
      <c r="G50" s="47"/>
      <c r="H50" s="47">
        <v>284.47</v>
      </c>
      <c r="I50" s="47"/>
      <c r="J50" s="47"/>
      <c r="K50" s="47">
        <v>257.21</v>
      </c>
      <c r="L50" s="34"/>
    </row>
    <row r="51" spans="1:12" ht="12.75">
      <c r="A51" s="119" t="s">
        <v>73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</row>
    <row r="52" spans="1:12" ht="12.75">
      <c r="A52" s="29" t="s">
        <v>56</v>
      </c>
      <c r="B52" s="33">
        <v>465</v>
      </c>
      <c r="C52" s="31">
        <v>317</v>
      </c>
      <c r="D52" s="31">
        <v>68</v>
      </c>
      <c r="E52" s="31">
        <v>243</v>
      </c>
      <c r="F52" s="31">
        <v>70</v>
      </c>
      <c r="G52" s="34">
        <v>63</v>
      </c>
      <c r="H52" s="34">
        <v>28</v>
      </c>
      <c r="I52" s="34">
        <v>47</v>
      </c>
      <c r="J52" s="34">
        <v>29</v>
      </c>
      <c r="K52" s="34">
        <v>45</v>
      </c>
      <c r="L52" s="34"/>
    </row>
    <row r="53" spans="1:12" ht="38.25">
      <c r="A53" s="33" t="s">
        <v>52</v>
      </c>
      <c r="B53" s="48">
        <v>37992.47</v>
      </c>
      <c r="C53" s="32">
        <v>38828.7</v>
      </c>
      <c r="D53" s="32">
        <v>85595.59</v>
      </c>
      <c r="E53" s="32">
        <v>60497.12</v>
      </c>
      <c r="F53" s="32">
        <v>60285.71</v>
      </c>
      <c r="G53" s="47">
        <v>116004.76</v>
      </c>
      <c r="H53" s="47">
        <v>107425</v>
      </c>
      <c r="I53" s="47">
        <v>77291.49</v>
      </c>
      <c r="J53" s="47">
        <v>113875.86</v>
      </c>
      <c r="K53" s="47">
        <v>62895.55</v>
      </c>
      <c r="L53" s="47"/>
    </row>
    <row r="54" spans="1:12" ht="12.75">
      <c r="A54" s="119" t="s">
        <v>74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ht="12.75">
      <c r="A55" s="29" t="s">
        <v>56</v>
      </c>
      <c r="B55" s="33">
        <v>432</v>
      </c>
      <c r="C55" s="31">
        <v>382</v>
      </c>
      <c r="D55" s="31">
        <v>65</v>
      </c>
      <c r="E55" s="31">
        <v>243</v>
      </c>
      <c r="F55" s="31">
        <v>113</v>
      </c>
      <c r="G55" s="34">
        <v>78</v>
      </c>
      <c r="H55" s="34">
        <v>43</v>
      </c>
      <c r="I55" s="34">
        <v>53</v>
      </c>
      <c r="J55" s="34">
        <v>45</v>
      </c>
      <c r="K55" s="34">
        <v>58</v>
      </c>
      <c r="L55" s="34">
        <v>21</v>
      </c>
    </row>
    <row r="56" spans="1:12" ht="38.25">
      <c r="A56" s="33" t="s">
        <v>52</v>
      </c>
      <c r="B56" s="48">
        <v>48878.01</v>
      </c>
      <c r="C56" s="32">
        <v>58459.42</v>
      </c>
      <c r="D56" s="32">
        <v>81433.85</v>
      </c>
      <c r="E56" s="32">
        <v>86353.91</v>
      </c>
      <c r="F56" s="32">
        <v>92071.68</v>
      </c>
      <c r="G56" s="47">
        <v>97524.36</v>
      </c>
      <c r="H56" s="47">
        <v>116113.95</v>
      </c>
      <c r="I56" s="47">
        <v>114847.17</v>
      </c>
      <c r="J56" s="47">
        <v>117971.11</v>
      </c>
      <c r="K56" s="47">
        <v>84308.62</v>
      </c>
      <c r="L56" s="47">
        <v>36480.95</v>
      </c>
    </row>
    <row r="57" spans="1:12" ht="12.75">
      <c r="A57" s="119" t="s">
        <v>75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</row>
    <row r="58" spans="1:12" ht="12.75">
      <c r="A58" s="29" t="s">
        <v>56</v>
      </c>
      <c r="B58" s="33">
        <v>58</v>
      </c>
      <c r="C58" s="31">
        <v>101</v>
      </c>
      <c r="D58" s="31">
        <v>9</v>
      </c>
      <c r="E58" s="31">
        <v>20</v>
      </c>
      <c r="F58" s="31">
        <v>16</v>
      </c>
      <c r="G58" s="34">
        <v>10</v>
      </c>
      <c r="H58" s="34">
        <v>6</v>
      </c>
      <c r="I58" s="63" t="s">
        <v>82</v>
      </c>
      <c r="J58" s="63" t="s">
        <v>82</v>
      </c>
      <c r="K58" s="63" t="s">
        <v>82</v>
      </c>
      <c r="L58" s="34">
        <v>81</v>
      </c>
    </row>
    <row r="59" spans="1:12" ht="38.25">
      <c r="A59" s="33" t="s">
        <v>52</v>
      </c>
      <c r="B59" s="33">
        <v>55908.62</v>
      </c>
      <c r="C59" s="32">
        <v>84624.75</v>
      </c>
      <c r="D59" s="32">
        <v>197711.11</v>
      </c>
      <c r="E59" s="32">
        <v>138460</v>
      </c>
      <c r="F59" s="32">
        <v>148112.5</v>
      </c>
      <c r="G59" s="47">
        <v>201440</v>
      </c>
      <c r="H59" s="47">
        <v>323966.66</v>
      </c>
      <c r="I59" s="49" t="s">
        <v>82</v>
      </c>
      <c r="J59" s="49" t="s">
        <v>82</v>
      </c>
      <c r="K59" s="49" t="s">
        <v>82</v>
      </c>
      <c r="L59" s="47">
        <v>44383.95</v>
      </c>
    </row>
    <row r="60" spans="1:12" ht="38.25">
      <c r="A60" s="33" t="s">
        <v>81</v>
      </c>
      <c r="B60" s="42">
        <v>42024500</v>
      </c>
      <c r="C60" s="42">
        <v>43187300</v>
      </c>
      <c r="D60" s="42">
        <v>12893100</v>
      </c>
      <c r="E60" s="42">
        <v>41790300</v>
      </c>
      <c r="F60" s="42">
        <v>16993900</v>
      </c>
      <c r="G60" s="43">
        <v>16929600</v>
      </c>
      <c r="H60" s="43">
        <v>11162300</v>
      </c>
      <c r="I60" s="43">
        <v>9719600</v>
      </c>
      <c r="J60" s="43">
        <v>8611100</v>
      </c>
      <c r="K60" s="43">
        <v>9351300</v>
      </c>
      <c r="L60" s="43">
        <v>4361200</v>
      </c>
    </row>
    <row r="61" spans="1:12" ht="76.5">
      <c r="A61" s="33" t="s">
        <v>478</v>
      </c>
      <c r="B61" s="42"/>
      <c r="C61" s="42"/>
      <c r="D61" s="42"/>
      <c r="E61" s="42">
        <v>357600</v>
      </c>
      <c r="F61" s="42"/>
      <c r="G61" s="43"/>
      <c r="H61" s="43">
        <v>122300</v>
      </c>
      <c r="I61" s="43"/>
      <c r="J61" s="43"/>
      <c r="K61" s="43">
        <v>195600</v>
      </c>
      <c r="L61" s="43"/>
    </row>
    <row r="62" spans="1:12" ht="36">
      <c r="A62" s="30" t="s">
        <v>58</v>
      </c>
      <c r="B62" s="42">
        <f>633500+3000</f>
        <v>636500</v>
      </c>
      <c r="C62" s="42">
        <f>549700+2000</f>
        <v>551700</v>
      </c>
      <c r="D62" s="42">
        <f>81700+2300</f>
        <v>84000</v>
      </c>
      <c r="E62" s="42">
        <f>103600+6500</f>
        <v>110100</v>
      </c>
      <c r="F62" s="42">
        <f>935000+2300</f>
        <v>937300</v>
      </c>
      <c r="G62" s="43">
        <f>68400+1300</f>
        <v>69700</v>
      </c>
      <c r="H62" s="43">
        <f>131200+1500</f>
        <v>132700</v>
      </c>
      <c r="I62" s="43">
        <f>13100+1600</f>
        <v>14700</v>
      </c>
      <c r="J62" s="43">
        <f>40000+1700</f>
        <v>41700</v>
      </c>
      <c r="K62" s="43">
        <f>41900+1500</f>
        <v>43400</v>
      </c>
      <c r="L62" s="43">
        <v>1000</v>
      </c>
    </row>
    <row r="63" spans="1:12" ht="48">
      <c r="A63" s="30" t="s">
        <v>53</v>
      </c>
      <c r="B63" s="30">
        <f aca="true" t="shared" si="2" ref="B63:L63">B60-B61+B62</f>
        <v>42661000</v>
      </c>
      <c r="C63" s="30">
        <f t="shared" si="2"/>
        <v>43739000</v>
      </c>
      <c r="D63" s="30">
        <f t="shared" si="2"/>
        <v>12977100</v>
      </c>
      <c r="E63" s="30">
        <f t="shared" si="2"/>
        <v>41542800</v>
      </c>
      <c r="F63" s="30">
        <f t="shared" si="2"/>
        <v>17931200</v>
      </c>
      <c r="G63" s="30">
        <f t="shared" si="2"/>
        <v>16999300</v>
      </c>
      <c r="H63" s="30">
        <f t="shared" si="2"/>
        <v>11172700</v>
      </c>
      <c r="I63" s="30">
        <f t="shared" si="2"/>
        <v>9734300</v>
      </c>
      <c r="J63" s="30">
        <f t="shared" si="2"/>
        <v>8652800</v>
      </c>
      <c r="K63" s="30">
        <f t="shared" si="2"/>
        <v>9199100</v>
      </c>
      <c r="L63" s="30">
        <f t="shared" si="2"/>
        <v>4362200</v>
      </c>
    </row>
  </sheetData>
  <sheetProtection/>
  <mergeCells count="18">
    <mergeCell ref="A5:L5"/>
    <mergeCell ref="A8:L8"/>
    <mergeCell ref="A11:L11"/>
    <mergeCell ref="A14:L14"/>
    <mergeCell ref="A17:L17"/>
    <mergeCell ref="A4:L4"/>
    <mergeCell ref="A24:L24"/>
    <mergeCell ref="A25:L25"/>
    <mergeCell ref="A28:L28"/>
    <mergeCell ref="A31:L31"/>
    <mergeCell ref="A34:L34"/>
    <mergeCell ref="A37:L37"/>
    <mergeCell ref="A44:L44"/>
    <mergeCell ref="A45:L45"/>
    <mergeCell ref="A48:L48"/>
    <mergeCell ref="A51:L51"/>
    <mergeCell ref="A54:L54"/>
    <mergeCell ref="A57:L57"/>
  </mergeCells>
  <printOptions/>
  <pageMargins left="0.7" right="0.7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Мальцева</dc:creator>
  <cp:keywords/>
  <dc:description/>
  <cp:lastModifiedBy>Экономист</cp:lastModifiedBy>
  <cp:lastPrinted>2017-05-23T06:37:53Z</cp:lastPrinted>
  <dcterms:created xsi:type="dcterms:W3CDTF">2007-02-15T07:32:34Z</dcterms:created>
  <dcterms:modified xsi:type="dcterms:W3CDTF">2017-05-29T06:14:10Z</dcterms:modified>
  <cp:category/>
  <cp:version/>
  <cp:contentType/>
  <cp:contentStatus/>
</cp:coreProperties>
</file>